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3f632671af4bc3" /></Relationships>
</file>

<file path=xl/workbook.xml><?xml version="1.0" encoding="utf-8"?>
<x:workbook xmlns:x="http://schemas.openxmlformats.org/spreadsheetml/2006/main">
  <x:sheets>
    <x:sheet xmlns:r="http://schemas.openxmlformats.org/officeDocument/2006/relationships" name="Read Me" sheetId="1" r:id="Rfcd6f307a8334bfe"/>
    <x:sheet xmlns:r="http://schemas.openxmlformats.org/officeDocument/2006/relationships" name="Cohorts" sheetId="2" r:id="Rafc796c38180403a"/>
    <x:sheet xmlns:r="http://schemas.openxmlformats.org/officeDocument/2006/relationships" name="Meetings" sheetId="3" r:id="R0ade25aecab14dcf"/>
    <x:sheet xmlns:r="http://schemas.openxmlformats.org/officeDocument/2006/relationships" name="Opportunities" sheetId="4" r:id="R31fc2cb0aa7341ae"/>
    <x:sheet xmlns:r="http://schemas.openxmlformats.org/officeDocument/2006/relationships" name="Costs" sheetId="5" r:id="Rfb1dbc6ba3ff479c"/>
    <x:sheet xmlns:r="http://schemas.openxmlformats.org/officeDocument/2006/relationships" name="Dashboard" sheetId="6" r:id="R5259763925ff4f58"/>
    <x:sheet xmlns:r="http://schemas.openxmlformats.org/officeDocument/2006/relationships" name="Actions" sheetId="7" r:id="R003668b4a80f419b"/>
    <x:sheet xmlns:r="http://schemas.openxmlformats.org/officeDocument/2006/relationships" name="Definitions" sheetId="8" r:id="R5d74754e603041c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 mmm yyyy"/>
    <x:numFmt numFmtId="201" formatCode="#,##0.00"/>
    <x:numFmt numFmtId="202" formatCode="0.00%"/>
  </x:numFmts>
  <x:fonts count="6">
    <x:font>
      <x:sz val="11"/>
      <x:name val="Carlito"/>
    </x:font>
    <x:font>
      <x:sz val="11"/>
      <x:color rgb="FF172433"/>
      <x:name val="Arial"/>
    </x:font>
    <x:font>
      <x:b/>
      <x:sz val="11"/>
      <x:color rgb="FFFFFFFF"/>
      <x:name val="Arial"/>
    </x:font>
    <x:font>
      <x:b/>
      <x:sz val="16"/>
      <x:color rgb="FF172433"/>
      <x:name val="Arial"/>
    </x:font>
    <x:font>
      <x:sz val="11"/>
      <x:name val="Arial"/>
    </x:font>
    <x:font>
      <x:b/>
      <x:sz val="14"/>
      <x:name val="Arial"/>
    </x:font>
  </x:fonts>
  <x:fills count="5">
    <x:fill>
      <x:patternFill patternType="none"/>
    </x:fill>
    <x:fill>
      <x:patternFill patternType="gray125"/>
    </x:fill>
    <x:fill>
      <x:patternFill patternType="solid">
        <x:fgColor rgb="FF102039"/>
      </x:patternFill>
    </x:fill>
    <x:fill>
      <x:patternFill patternType="solid">
        <x:fgColor rgb="FFFFF8DF"/>
      </x:patternFill>
    </x:fill>
    <x:fill>
      <x:patternFill patternType="solid">
        <x:fgColor rgb="FFEDF2FA"/>
      </x:patternFill>
    </x:fill>
  </x:fills>
  <x:borders count="1">
    <x:border/>
  </x:borders>
  <x:cellStyleXfs count="1">
    <x:xf numFmtId="0" fontId="0" fillId="0" borderId="0"/>
  </x:cellStyleXfs>
  <x:cellXfs count="2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3"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4" fillId="0" borderId="0" xfId="0" applyNumberFormat="1" applyFont="1" applyFill="1" applyBorder="1"/>
    <x:xf numFmtId="0" fontId="4" fillId="0" borderId="0" xfId="0" applyNumberFormat="1" applyFont="1" applyFill="1" applyBorder="1" applyAlignment="1">
      <x:alignment wrapText="1"/>
    </x:xf>
    <x:xf numFmtId="0" fontId="5" fillId="0" borderId="0" xfId="0" applyNumberFormat="1" applyFont="1" applyFill="1" applyBorder="1" applyAlignment="1">
      <x:alignment wrapText="1"/>
    </x:xf>
    <x:xf numFmtId="0" fontId="4"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1" fillId="4" borderId="0" xfId="0" applyNumberFormat="1" applyFont="1" applyFill="1" applyBorder="1" applyAlignment="1">
      <x:alignment vertical="center" wrapText="1"/>
    </x:xf>
    <x:xf numFmtId="0" fontId="1" fillId="3" borderId="0" xfId="0" applyNumberFormat="1" applyFont="1" applyFill="1" applyBorder="1" applyAlignment="1">
      <x:alignment horizontal="left" vertical="center" wrapText="1"/>
    </x:xf>
    <x:xf numFmtId="200" fontId="1" fillId="3" borderId="0" xfId="0" applyNumberFormat="1" applyFont="1" applyFill="1" applyBorder="1" applyAlignment="1">
      <x:alignment horizontal="left" vertical="center" wrapText="1"/>
    </x:xf>
    <x:xf numFmtId="0" fontId="1" fillId="4" borderId="0" xfId="0" applyNumberFormat="1" applyFont="1" applyFill="1" applyBorder="1" applyAlignment="1">
      <x:alignment horizontal="left" vertical="center" wrapText="1"/>
    </x:xf>
    <x:xf numFmtId="201" fontId="1" fillId="3" borderId="0" xfId="0" applyNumberFormat="1" applyFont="1" applyFill="1" applyBorder="1" applyAlignment="1">
      <x:alignment vertical="center" wrapText="1"/>
    </x:xf>
    <x:xf numFmtId="201" fontId="1" fillId="3" borderId="0" xfId="0" applyNumberFormat="1" applyFont="1" applyFill="1" applyBorder="1" applyAlignment="1">
      <x:alignment horizontal="left" vertical="center" wrapText="1"/>
    </x:xf>
  </x:cellXfs>
  <x:cellStyles count="1">
    <x:cellStyle name="Normal" xfId="0"/>
  </x:cellStyles>
  <x:dxfs count="5">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3bf52f50ff947cb" /><Relationship Type="http://schemas.openxmlformats.org/officeDocument/2006/relationships/theme" Target="/xl/theme/theme1.xml" Id="Rf603da22283c4ddf" /><Relationship Type="http://schemas.openxmlformats.org/officeDocument/2006/relationships/sharedStrings" Target="/xl/sharedStrings.xml" Id="Rb211f73d67a549f1" /><Relationship Type="http://schemas.openxmlformats.org/officeDocument/2006/relationships/worksheet" Target="/xl/worksheets/sheet1.xml" Id="Rfcd6f307a8334bfe" /><Relationship Type="http://schemas.openxmlformats.org/officeDocument/2006/relationships/worksheet" Target="/xl/worksheets/sheet2.xml" Id="Rafc796c38180403a" /><Relationship Type="http://schemas.openxmlformats.org/officeDocument/2006/relationships/worksheet" Target="/xl/worksheets/sheet3.xml" Id="R0ade25aecab14dcf" /><Relationship Type="http://schemas.openxmlformats.org/officeDocument/2006/relationships/worksheet" Target="/xl/worksheets/sheet4.xml" Id="R31fc2cb0aa7341ae" /><Relationship Type="http://schemas.openxmlformats.org/officeDocument/2006/relationships/worksheet" Target="/xl/worksheets/sheet5.xml" Id="Rfb1dbc6ba3ff479c" /><Relationship Type="http://schemas.openxmlformats.org/officeDocument/2006/relationships/worksheet" Target="/xl/worksheets/sheet6.xml" Id="R5259763925ff4f58" /><Relationship Type="http://schemas.openxmlformats.org/officeDocument/2006/relationships/worksheet" Target="/xl/worksheets/sheet7.xml" Id="R003668b4a80f419b" /><Relationship Type="http://schemas.openxmlformats.org/officeDocument/2006/relationships/worksheet" Target="/xl/worksheets/sheet8.xml" Id="R5d74754e603041c5" /></Relationships>
</file>

<file path=xl/drawings/_rels/drawing1.xml.rels>&#65279;<?xml version="1.0" encoding="utf-8"?><Relationships xmlns="http://schemas.openxmlformats.org/package/2006/relationships"><Relationship Type="http://schemas.openxmlformats.org/officeDocument/2006/relationships/chart" Target="/xl/drawings/charts/chart1.xml" Id="R5da4da8cd58c45b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First-meeting buying motions by stage</a:t>
            </a:r>
          </a:p>
        </c:rich>
      </c:tx>
      <c:overlay val="0"/>
    </c:title>
    <c:plotArea>
      <c:barChart>
        <c:barDir val="col"/>
        <c:varyColors val="0"/>
        <c:ser>
          <c:idx val="0"/>
          <c:order val="0"/>
          <c:tx>
            <c:v>Count</c:v>
          </c:tx>
          <c:spPr>
            <a:solidFill xmlns:a="http://schemas.openxmlformats.org/drawingml/2006/main">
              <a:srgbClr val="2354E8"/>
            </a:solidFill>
          </c:spPr>
          <c:cat>
            <c:strRef>
              <c:f>'Dashboard'!$D$50:$D$54</c:f>
              <c:strCache>
                <c:ptCount val="0"/>
              </c:strCache>
            </c:strRef>
          </c:cat>
          <c:val>
            <c:numRef>
              <c:f>'Dashboard'!$E$50:$E$54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9</xdr:row>
      <xdr:rowOff>0</xdr:rowOff>
    </xdr:from>
    <xdr:to>
      <xdr:col>10</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da4da8cd58c45b0"/>
        </a:graphicData>
      </a:graphic>
    </xdr:graphicFrame>
    <xdr:clientData/>
  </xdr:twoCellAnchor>
</xdr:wsDr>
</file>

<file path=xl/tables/table1.xml><?xml version="1.0" encoding="utf-8"?>
<x:table xmlns:x="http://schemas.openxmlformats.org/spreadsheetml/2006/main" id="1" name="CohortsRegister" displayName="CohortsRegister" ref="A1:S201" headerRowCount="1" totalsRowCount="0" totalsRowShown="0">
  <x:autoFilter ref="A1:S201"/>
  <x:tableColumns count="19">
    <x:tableColumn id="1" name="Cohort ID"/>
    <x:tableColumn id="2" name="Client alias"/>
    <x:tableColumn id="3" name="Campaign name"/>
    <x:tableColumn id="4" name="First-contact start"/>
    <x:tableColumn id="5" name="First-contact end"/>
    <x:tableColumn id="6" name="Outcome cutoff"/>
    <x:tableColumn id="7" name="Channel approach"/>
    <x:tableColumn id="8" name="Currency"/>
    <x:tableColumn id="9" name="Unique contacted prospects"/>
    <x:tableColumn id="10" name="Unique email-contacted prospects"/>
    <x:tableColumn id="11" name="Unique email-delivered recipients"/>
    <x:tableColumn id="12" name="Unique human repliers"/>
    <x:tableColumn id="13" name="Unique positive repliers"/>
    <x:tableColumn id="14" name="Positive repliers credited with a later booking"/>
    <x:tableColumn id="15" name="Contact-count source reference"/>
    <x:tableColumn id="16" name="Cohort notes / exclusions"/>
    <x:tableColumn id="17" name="Opportunity value basis"/>
    <x:tableColumn id="18" name="Cost data complete?"/>
    <x:tableColumn id="19" name="Input issue count"/>
  </x:tableColumns>
  <x:tableStyleInfo name="TableStyleMedium2" showFirstColumn="0" showLastColumn="0" showRowStripes="1" showColumnStripes="0"/>
</x:table>
</file>

<file path=xl/tables/table2.xml><?xml version="1.0" encoding="utf-8"?>
<x:table xmlns:x="http://schemas.openxmlformats.org/spreadsheetml/2006/main" id="2" name="MeetingsRegister" displayName="MeetingsRegister" ref="A1:R201" headerRowCount="1" totalsRowCount="0" totalsRowShown="0">
  <x:autoFilter ref="A1:R201"/>
  <x:tableColumns count="18">
    <x:tableColumn id="1" name="Buying motion ID"/>
    <x:tableColumn id="2" name="Cohort ID"/>
    <x:tableColumn id="3" name="Account alias"/>
    <x:tableColumn id="4" name="First booked date"/>
    <x:tableColumn id="5" name="Current scheduled date"/>
    <x:tableColumn id="6" name="Held date"/>
    <x:tableColumn id="7" name="Attendance outcome"/>
    <x:tableColumn id="8" name="Qualification status"/>
    <x:tableColumn id="9" name="Qualification evidence"/>
    <x:tableColumn id="10" name="Sales acceptance status"/>
    <x:tableColumn id="11" name="Sales decision date"/>
    <x:tableColumn id="12" name="Rejection reason"/>
    <x:tableColumn id="13" name="Sales owner"/>
    <x:tableColumn id="14" name="Next action"/>
    <x:tableColumn id="15" name="Next action due"/>
    <x:tableColumn id="16" name="Notes / change history"/>
    <x:tableColumn id="17" name="Input issue count"/>
    <x:tableColumn id="18" name="Cohort cutoff"/>
  </x:tableColumns>
  <x:tableStyleInfo name="TableStyleMedium2" showFirstColumn="0" showLastColumn="0" showRowStripes="1" showColumnStripes="0"/>
</x:table>
</file>

<file path=xl/tables/table3.xml><?xml version="1.0" encoding="utf-8"?>
<x:table xmlns:x="http://schemas.openxmlformats.org/spreadsheetml/2006/main" id="3" name="OpportunitiesRegister" displayName="OpportunitiesRegister" ref="A1:R201" headerRowCount="1" totalsRowCount="0" totalsRowShown="0">
  <x:autoFilter ref="A1:R201"/>
  <x:tableColumns count="18">
    <x:tableColumn id="1" name="Opportunity ID"/>
    <x:tableColumn id="2" name="Buying motion ID"/>
    <x:tableColumn id="3" name="Cohort ID — formula"/>
    <x:tableColumn id="4" name="Opportunity created date"/>
    <x:tableColumn id="5" name="Status"/>
    <x:tableColumn id="6" name="Initial opportunity value"/>
    <x:tableColumn id="7" name="Value basis"/>
    <x:tableColumn id="8" name="Closed date"/>
    <x:tableColumn id="9" name="Signed contract value if won"/>
    <x:tableColumn id="10" name="Recognised revenue to cutoff"/>
    <x:tableColumn id="11" name="Cash collected to cutoff"/>
    <x:tableColumn id="12" name="Sales owner"/>
    <x:tableColumn id="13" name="Buyer-agreed next action"/>
    <x:tableColumn id="14" name="Next action due"/>
    <x:tableColumn id="15" name="Notes"/>
    <x:tableColumn id="16" name="Input issue count"/>
    <x:tableColumn id="17" name="Acceptance date"/>
    <x:tableColumn id="18" name="Cohort cutoff"/>
  </x:tableColumns>
  <x:tableStyleInfo name="TableStyleMedium2" showFirstColumn="0" showLastColumn="0" showRowStripes="1" showColumnStripes="0"/>
</x:table>
</file>

<file path=xl/tables/table4.xml><?xml version="1.0" encoding="utf-8"?>
<x:table xmlns:x="http://schemas.openxmlformats.org/spreadsheetml/2006/main" id="4" name="CostsRegister" displayName="CostsRegister" ref="A1:J201" headerRowCount="1" totalsRowCount="0" totalsRowShown="0">
  <x:autoFilter ref="A1:J201"/>
  <x:tableColumns count="10">
    <x:tableColumn id="1" name="Allocation ID"/>
    <x:tableColumn id="2" name="Cohort ID"/>
    <x:tableColumn id="3" name="Cost date"/>
    <x:tableColumn id="4" name="Category"/>
    <x:tableColumn id="5" name="Description"/>
    <x:tableColumn id="6" name="Allocated amount"/>
    <x:tableColumn id="7" name="Allocation method"/>
    <x:tableColumn id="8" name="Source reference"/>
    <x:tableColumn id="9" name="Input issue count"/>
    <x:tableColumn id="10" name="Cohort cutoff"/>
  </x:tableColumns>
  <x:tableStyleInfo name="TableStyleMedium2" showFirstColumn="0" showLastColumn="0" showRowStripes="1" showColumnStripes="0"/>
</x:table>
</file>

<file path=xl/tables/table5.xml><?xml version="1.0" encoding="utf-8"?>
<x:table xmlns:x="http://schemas.openxmlformats.org/spreadsheetml/2006/main" id="5" name="ActionsRegister" displayName="ActionsRegister" ref="A1:J201" headerRowCount="1" totalsRowCount="0" totalsRowShown="0">
  <x:autoFilter ref="A1:J201"/>
  <x:tableColumns count="10">
    <x:tableColumn id="1" name="Action ID"/>
    <x:tableColumn id="2" name="Cohort ID"/>
    <x:tableColumn id="3" name="Related buying motion / opportunity ID"/>
    <x:tableColumn id="4" name="Observed issue"/>
    <x:tableColumn id="5" name="Evidence reference"/>
    <x:tableColumn id="6" name="Next action"/>
    <x:tableColumn id="7" name="Owner"/>
    <x:tableColumn id="8" name="Due date"/>
    <x:tableColumn id="9" name="Status"/>
    <x:tableColumn id="10" name="Review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0e11c4b1af74367" /></Relationships>
</file>

<file path=xl/worksheets/_rels/sheet3.xml.rels>&#65279;<?xml version="1.0" encoding="utf-8"?><Relationships xmlns="http://schemas.openxmlformats.org/package/2006/relationships"><Relationship Type="http://schemas.openxmlformats.org/officeDocument/2006/relationships/table" Target="/xl/tables/table2.xml" Id="Rc16b897fa92e46ff" /></Relationships>
</file>

<file path=xl/worksheets/_rels/sheet4.xml.rels>&#65279;<?xml version="1.0" encoding="utf-8"?><Relationships xmlns="http://schemas.openxmlformats.org/package/2006/relationships"><Relationship Type="http://schemas.openxmlformats.org/officeDocument/2006/relationships/table" Target="/xl/tables/table3.xml" Id="R41bd62a3ebba4f2f" /></Relationships>
</file>

<file path=xl/worksheets/_rels/sheet5.xml.rels>&#65279;<?xml version="1.0" encoding="utf-8"?><Relationships xmlns="http://schemas.openxmlformats.org/package/2006/relationships"><Relationship Type="http://schemas.openxmlformats.org/officeDocument/2006/relationships/table" Target="/xl/tables/table4.xml" Id="R2e9643cc516a4d31" /></Relationships>
</file>

<file path=xl/worksheets/_rels/sheet6.xml.rels>&#65279;<?xml version="1.0" encoding="utf-8"?><Relationships xmlns="http://schemas.openxmlformats.org/package/2006/relationships"><Relationship Type="http://schemas.openxmlformats.org/officeDocument/2006/relationships/drawing" Target="/xl/drawings/drawing1.xml" Id="Rcf7cf66410854bad" /></Relationships>
</file>

<file path=xl/worksheets/_rels/sheet7.xml.rels>&#65279;<?xml version="1.0" encoding="utf-8"?><Relationships xmlns="http://schemas.openxmlformats.org/package/2006/relationships"><Relationship Type="http://schemas.openxmlformats.org/officeDocument/2006/relationships/table" Target="/xl/tables/table5.xml" Id="R4a69b31cf51546ff" /></Relationships>
</file>

<file path=xl/worksheets/sheet1.xml><?xml version="1.0" encoding="utf-8"?>
<x:worksheet xmlns:x="http://schemas.openxmlformats.org/spreadsheetml/2006/main">
  <x:sheetViews>
    <x:sheetView showGridLines="0" workbookViewId="0"/>
  </x:sheetViews>
  <x:sheetFormatPr defaultRowHeight="15"/>
  <x:cols>
    <x:col min="1" max="1" width="31" hidden="0" customWidth="1"/>
    <x:col min="2" max="2" width="95" hidden="0" customWidth="1"/>
  </x:cols>
  <x:sheetData>
    <x:row r="1" ht="55" customHeight="1">
      <x:c r="A1" s="19" t="str">
        <x:v>LeadScorer reporting workbook</x:v>
      </x:c>
      <x:c r="B1" s="19" t="str">
        <x:v>BLANK TEMPLATE — enter your own verified inputs</x:v>
      </x:c>
    </x:row>
    <x:row r="2" ht="55" customHeight="1">
      <x:c r="A2" s="18"/>
      <x:c r="B2" s="18"/>
    </x:row>
    <x:row r="3" ht="55" customHeight="1">
      <x:c r="A3" s="18" t="str">
        <x:v>Version / source</x:v>
      </x:c>
      <x:c r="B3" s="18" t="str">
        <x:v>1.0 · https://www.leadscorer.co/resources/outbound-reporting-template</x:v>
      </x:c>
    </x:row>
    <x:row r="4" ht="55" customHeight="1">
      <x:c r="A4" s="18"/>
      <x:c r="B4" s="18"/>
    </x:row>
    <x:row r="5" ht="55" customHeight="1">
      <x:c r="A5" s="18" t="str">
        <x:v>1. Set the reporting scope</x:v>
      </x:c>
      <x:c r="B5" s="18" t="str">
        <x:v>Choose one client, acquisition cohort, observation cutoff and currency.</x:v>
      </x:c>
    </x:row>
    <x:row r="6" ht="55" customHeight="1">
      <x:c r="A6" s="18" t="str">
        <x:v>2. Enter verified contact totals</x:v>
      </x:c>
      <x:c r="B6" s="18" t="str">
        <x:v>Deduplicate and classify records in your source system; exclude auto-replies, vacation replies and delivery notifications. Keep source references.</x:v>
      </x:c>
    </x:row>
    <x:row r="7" ht="55" customHeight="1">
      <x:c r="A7" s="18" t="str">
        <x:v>3. Update first-meeting outcomes</x:v>
      </x:c>
      <x:c r="B7" s="18" t="str">
        <x:v>One stable buying-motion ID per acquired first meeting. A reschedule, follow-up or extra attendee is not a new first meeting.</x:v>
      </x:c>
    </x:row>
    <x:row r="8" ht="55" customHeight="1">
      <x:c r="A8" s="18" t="str">
        <x:v>4. Link eligible opportunities and costs</x:v>
      </x:c>
      <x:c r="B8" s="18" t="str">
        <x:v>One opportunity per accepted buying motion. Document actual allocated costs, sources and allocation methods.</x:v>
      </x:c>
    </x:row>
    <x:row r="9" ht="55" customHeight="1">
      <x:c r="A9" s="18" t="str">
        <x:v>5. Read exceptions before the headline</x:v>
      </x:c>
      <x:c r="B9" s="18" t="str">
        <x:v>Resolve missing IDs, duplicates, invalid dates and contradictory states. Input issue count columns are calculated validation; do not overwrite them.</x:v>
      </x:c>
    </x:row>
    <x:row r="10" ht="55" customHeight="1">
      <x:c r="A10" s="18" t="str">
        <x:v>6. Send an update with an action</x:v>
      </x:c>
      <x:c r="B10" s="18" t="str">
        <x:v>Assign an owner, next step and review date. Save a dated snapshot before changing statuses or moving the cutoff.</x:v>
      </x:c>
    </x:row>
    <x:row r="11" ht="55" customHeight="1">
      <x:c r="A11" s="18"/>
      <x:c r="B11" s="18"/>
    </x:row>
    <x:row r="12" ht="55" customHeight="1">
      <x:c r="A12" s="18"/>
      <x:c r="B12" s="18"/>
    </x:row>
    <x:row r="13" ht="55" customHeight="1">
      <x:c r="A13" s="18" t="str">
        <x:v>Counting units</x:v>
      </x:c>
      <x:c r="B13" s="18" t="str">
        <x:v>Contact counts are supplied deduplicated totals, not calculated from raw contacts. Registers use distinct buying motions. Direct bookings remain meetings but need not count in positive-replier conversion.</x:v>
      </x:c>
    </x:row>
    <x:row r="14" ht="55" customHeight="1">
      <x:c r="A14" s="18" t="str">
        <x:v>Source ownership</x:v>
      </x:c>
      <x:c r="B14" s="18" t="str">
        <x:v>Contact source owner: ______ · Sales review owner: ______ · Finance source owner: ______</x:v>
      </x:c>
    </x:row>
    <x:row r="15" ht="55" customHeight="1">
      <x:c r="A15" s="18" t="str">
        <x:v>Snapshots</x:v>
      </x:c>
      <x:c r="B15" s="18" t="str">
        <x:v>Save a dated copy before status or cutoff changes. Rewinding a cutoff does not reconstruct historical source state.</x:v>
      </x:c>
    </x:row>
    <x:row r="16" ht="55" customHeight="1">
      <x:c r="A16" s="18" t="str">
        <x:v>Capacity</x:v>
      </x:c>
      <x:c r="B16" s="18" t="str">
        <x:v>200 data rows per register (rows 2–201). Do not enter data below row 201 until you extend ALL formula ranges, validations, tables, input issue formulas, cohort selector and dashboard formulas. Copy row formulas into new rows and retest counts.</x:v>
      </x:c>
    </x:row>
    <x:row r="17" ht="55" customHeight="1">
      <x:c r="A17" s="18" t="str">
        <x:v>Exceptions</x:v>
      </x:c>
      <x:c r="B17" s="18" t="str">
        <x:v>Input issue counts are numeric and highlighted when nonzero. Inspect the row against Definitions. Headline outputs are withheld while any input row is invalid. Missing values remain unknown, not zero.</x:v>
      </x:c>
    </x:row>
    <x:row r="18" ht="55" customHeight="1">
      <x:c r="A18" s="18" t="str">
        <x:v>Costs</x:v>
      </x:c>
      <x:c r="B18" s="18" t="str">
        <x:v>Mark cost data complete only after reconciliation. A documented zero cost needs an explicit zero allocation and note. No cost rows does not mean zero cost.</x:v>
      </x:c>
    </x:row>
    <x:row r="19" ht="55" customHeight="1">
      <x:c r="A19" s="18" t="str">
        <x:v>Financial labels</x:v>
      </x:c>
      <x:c r="B19" s="18" t="str">
        <x:v>Initial opportunity value is not current open pipeline, signed contract value is not recognised revenue, and neither proves cash collected or profit.</x:v>
      </x:c>
    </x:row>
    <x:row r="20" ht="55" customHeight="1">
      <x:c r="A20" s="18" t="str">
        <x:v>Google Sheets</x:v>
      </x:c>
      <x:c r="B20" s="18" t="str">
        <x:v>Import XLSX via File → Import → Upload. Check date formats and example results after import. Native Google Sheets import has not been tested for this release.</x:v>
      </x:c>
    </x:row>
    <x:row r="21" ht="55" customHeight="1">
      <x:c r="A21" s="18" t="str">
        <x:v>Privacy</x:v>
      </x:c>
      <x:c r="B21" s="18" t="str">
        <x:v>No macros, external connections, telemetry or passwords. Enter private client data only in your own working copy. This is not an accounting ledger or CRM integration.</x:v>
      </x:c>
    </x:row>
    <x:row r="22" ht="55" customHeight="1">
      <x:c r="A22" s="18"/>
      <x:c r="B22" s="18"/>
    </x:row>
    <x:row r="23" ht="55" customHeight="1">
      <x:c r="A23" s="18"/>
      <x:c r="B23" s="18"/>
    </x:row>
    <x:row r="24" ht="55" customHeight="1">
      <x:c r="A24" s="18"/>
      <x:c r="B24" s="18"/>
    </x:row>
    <x:row r="25" ht="55" customHeight="1">
      <x:c r="A25" s="18"/>
      <x:c r="B25" s="18"/>
    </x:row>
    <x:row r="26" ht="55" customHeight="1">
      <x:c r="A26" s="18"/>
      <x:c r="B26" s="18"/>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 min="15" max="15" width="34" hidden="0" customWidth="1"/>
    <x:col min="16" max="16" width="34" hidden="0" customWidth="1"/>
    <x:col min="17" max="17" width="19" hidden="0" customWidth="1"/>
    <x:col min="18" max="18" width="19" hidden="0" customWidth="1"/>
    <x:col min="19" max="19" width="19" hidden="0" customWidth="1"/>
  </x:cols>
  <x:sheetData>
    <x:row r="1" ht="70" customHeight="1">
      <x:c r="A1" s="5" t="str">
        <x:v>Cohort ID</x:v>
      </x:c>
      <x:c r="B1" s="5" t="str">
        <x:v>Client alias</x:v>
      </x:c>
      <x:c r="C1" s="5" t="str">
        <x:v>Campaign name</x:v>
      </x:c>
      <x:c r="D1" s="5" t="str">
        <x:v>First-contact start</x:v>
      </x:c>
      <x:c r="E1" s="5" t="str">
        <x:v>First-contact end</x:v>
      </x:c>
      <x:c r="F1" s="5" t="str">
        <x:v>Outcome cutoff</x:v>
      </x:c>
      <x:c r="G1" s="5" t="str">
        <x:v>Channel approach</x:v>
      </x:c>
      <x:c r="H1" s="5" t="str">
        <x:v>Currency</x:v>
      </x:c>
      <x:c r="I1" s="5" t="str">
        <x:v>Unique contacted prospects</x:v>
      </x:c>
      <x:c r="J1" s="5" t="str">
        <x:v>Unique email-contacted prospects</x:v>
      </x:c>
      <x:c r="K1" s="5" t="str">
        <x:v>Unique email-delivered recipients</x:v>
      </x:c>
      <x:c r="L1" s="5" t="str">
        <x:v>Unique human repliers</x:v>
      </x:c>
      <x:c r="M1" s="5" t="str">
        <x:v>Unique positive repliers</x:v>
      </x:c>
      <x:c r="N1" s="5" t="str">
        <x:v>Positive repliers credited with a later booking</x:v>
      </x:c>
      <x:c r="O1" s="5" t="str">
        <x:v>Contact-count source reference</x:v>
      </x:c>
      <x:c r="P1" s="5" t="str">
        <x:v>Cohort notes / exclusions</x:v>
      </x:c>
      <x:c r="Q1" s="5" t="str">
        <x:v>Opportunity value basis</x:v>
      </x:c>
      <x:c r="R1" s="5" t="str">
        <x:v>Cost data complete?</x:v>
      </x:c>
      <x:c r="S1" s="5" t="str">
        <x:v>Input issue count</x:v>
      </x:c>
    </x:row>
    <x:row r="2" ht="60" customHeight="1">
      <x:c r="A2" s="23"/>
      <x:c r="B2" s="23"/>
      <x:c r="C2" s="23"/>
      <x:c r="D2" s="24"/>
      <x:c r="E2" s="24"/>
      <x:c r="F2" s="24"/>
      <x:c r="G2" s="23"/>
      <x:c r="H2" s="23"/>
      <x:c r="I2" s="23"/>
      <x:c r="J2" s="23"/>
      <x:c r="K2" s="23"/>
      <x:c r="L2" s="23"/>
      <x:c r="M2" s="23"/>
      <x:c r="N2" s="23"/>
      <x:c r="O2" s="23"/>
      <x:c r="P2" s="23"/>
      <x:c r="Q2" s="23"/>
      <x:c r="R2" s="23" t="str">
        <x:v>No</x:v>
      </x:c>
      <x:c r="S2" s="25" t="n">
        <x:f>IF(A2="",IF(COUNTA(B2:Q2)&gt;0,1,0),(IF(COUNTIF($A$2:$A$201,A2)&gt;1,1,0)+IF(OR(B2="",C2="",H2="",O2="",Q2=""),1,0)+IF(OR(NOT(ISNUMBER(D2)),NOT(ISNUMBER(E2)),NOT(ISNUMBER(F2)),D2&lt;=0,E2&lt;D2,F2&lt;E2),1,0)+IF(AND(I2&lt;&gt;"",OR(NOT(ISNUMBER(I2)),I2&lt;0,MOD(I2,1)&lt;&gt;0)),1,0)+IF(AND(J2&lt;&gt;"",OR(NOT(ISNUMBER(J2)),J2&lt;0,MOD(J2,1)&lt;&gt;0)),1,0)+IF(AND(K2&lt;&gt;"",OR(NOT(ISNUMBER(K2)),K2&lt;0,MOD(K2,1)&lt;&gt;0)),1,0)+IF(AND(L2&lt;&gt;"",OR(NOT(ISNUMBER(L2)),L2&lt;0,MOD(L2,1)&lt;&gt;0)),1,0)+IF(AND(M2&lt;&gt;"",OR(NOT(ISNUMBER(M2)),M2&lt;0,MOD(M2,1)&lt;&gt;0)),1,0)+IF(AND(N2&lt;&gt;"",OR(NOT(ISNUMBER(N2)),N2&lt;0,MOD(N2,1)&lt;&gt;0)),1,0)+IF(AND(ISNUMBER(J2),ISNUMBER(I2),J2&gt;I2),1,0)+IF(AND(ISNUMBER(K2),ISNUMBER(J2),K2&gt;J2),1,0)+IF(AND(ISNUMBER(L2),ISNUMBER(I2),L2&gt;I2),1,0)+IF(AND(ISNUMBER(M2),ISNUMBER(L2),M2&gt;L2),1,0)+IF(AND(ISNUMBER(N2),ISNUMBER(M2),N2&gt;M2),1,0)+IF(AND(ISNUMBER(N2),N2&gt;COUNTIF('Meetings'!$B$2:$B$201,A2)),1,0)+IF(AND(G2&lt;&gt;"Email",G2&lt;&gt;"LinkedIn",G2&lt;&gt;"Multichannel"),1,0)+IF(AND(R2&lt;&gt;"Yes",R2&lt;&gt;"No"),1,0)))</x:f>
        <x:v>0</x:v>
      </x:c>
    </x:row>
    <x:row r="3" ht="60" customHeight="1">
      <x:c r="A3" s="23"/>
      <x:c r="B3" s="23"/>
      <x:c r="C3" s="23"/>
      <x:c r="D3" s="24"/>
      <x:c r="E3" s="24"/>
      <x:c r="F3" s="24"/>
      <x:c r="G3" s="23"/>
      <x:c r="H3" s="23"/>
      <x:c r="I3" s="23"/>
      <x:c r="J3" s="23"/>
      <x:c r="K3" s="23"/>
      <x:c r="L3" s="23"/>
      <x:c r="M3" s="23"/>
      <x:c r="N3" s="23"/>
      <x:c r="O3" s="23"/>
      <x:c r="P3" s="23"/>
      <x:c r="Q3" s="23"/>
      <x:c r="R3" s="23" t="str">
        <x:v>No</x:v>
      </x:c>
      <x:c r="S3" s="25" t="n">
        <x:f>IF(A3="",IF(COUNTA(B3:Q3)&gt;0,1,0),(IF(COUNTIF($A$2:$A$201,A3)&gt;1,1,0)+IF(OR(B3="",C3="",H3="",O3="",Q3=""),1,0)+IF(OR(NOT(ISNUMBER(D3)),NOT(ISNUMBER(E3)),NOT(ISNUMBER(F3)),D3&lt;=0,E3&lt;D3,F3&lt;E3),1,0)+IF(AND(I3&lt;&gt;"",OR(NOT(ISNUMBER(I3)),I3&lt;0,MOD(I3,1)&lt;&gt;0)),1,0)+IF(AND(J3&lt;&gt;"",OR(NOT(ISNUMBER(J3)),J3&lt;0,MOD(J3,1)&lt;&gt;0)),1,0)+IF(AND(K3&lt;&gt;"",OR(NOT(ISNUMBER(K3)),K3&lt;0,MOD(K3,1)&lt;&gt;0)),1,0)+IF(AND(L3&lt;&gt;"",OR(NOT(ISNUMBER(L3)),L3&lt;0,MOD(L3,1)&lt;&gt;0)),1,0)+IF(AND(M3&lt;&gt;"",OR(NOT(ISNUMBER(M3)),M3&lt;0,MOD(M3,1)&lt;&gt;0)),1,0)+IF(AND(N3&lt;&gt;"",OR(NOT(ISNUMBER(N3)),N3&lt;0,MOD(N3,1)&lt;&gt;0)),1,0)+IF(AND(ISNUMBER(J3),ISNUMBER(I3),J3&gt;I3),1,0)+IF(AND(ISNUMBER(K3),ISNUMBER(J3),K3&gt;J3),1,0)+IF(AND(ISNUMBER(L3),ISNUMBER(I3),L3&gt;I3),1,0)+IF(AND(ISNUMBER(M3),ISNUMBER(L3),M3&gt;L3),1,0)+IF(AND(ISNUMBER(N3),ISNUMBER(M3),N3&gt;M3),1,0)+IF(AND(ISNUMBER(N3),N3&gt;COUNTIF('Meetings'!$B$2:$B$201,A3)),1,0)+IF(AND(G3&lt;&gt;"Email",G3&lt;&gt;"LinkedIn",G3&lt;&gt;"Multichannel"),1,0)+IF(AND(R3&lt;&gt;"Yes",R3&lt;&gt;"No"),1,0)))</x:f>
        <x:v>0</x:v>
      </x:c>
    </x:row>
    <x:row r="4" ht="60" customHeight="1">
      <x:c r="A4" s="23"/>
      <x:c r="B4" s="23"/>
      <x:c r="C4" s="23"/>
      <x:c r="D4" s="24"/>
      <x:c r="E4" s="24"/>
      <x:c r="F4" s="24"/>
      <x:c r="G4" s="23"/>
      <x:c r="H4" s="23"/>
      <x:c r="I4" s="23"/>
      <x:c r="J4" s="23"/>
      <x:c r="K4" s="23"/>
      <x:c r="L4" s="23"/>
      <x:c r="M4" s="23"/>
      <x:c r="N4" s="23"/>
      <x:c r="O4" s="23"/>
      <x:c r="P4" s="23"/>
      <x:c r="Q4" s="23"/>
      <x:c r="R4" s="23" t="str">
        <x:v>No</x:v>
      </x:c>
      <x:c r="S4" s="25" t="n">
        <x:f>IF(A4="",IF(COUNTA(B4:Q4)&gt;0,1,0),(IF(COUNTIF($A$2:$A$201,A4)&gt;1,1,0)+IF(OR(B4="",C4="",H4="",O4="",Q4=""),1,0)+IF(OR(NOT(ISNUMBER(D4)),NOT(ISNUMBER(E4)),NOT(ISNUMBER(F4)),D4&lt;=0,E4&lt;D4,F4&lt;E4),1,0)+IF(AND(I4&lt;&gt;"",OR(NOT(ISNUMBER(I4)),I4&lt;0,MOD(I4,1)&lt;&gt;0)),1,0)+IF(AND(J4&lt;&gt;"",OR(NOT(ISNUMBER(J4)),J4&lt;0,MOD(J4,1)&lt;&gt;0)),1,0)+IF(AND(K4&lt;&gt;"",OR(NOT(ISNUMBER(K4)),K4&lt;0,MOD(K4,1)&lt;&gt;0)),1,0)+IF(AND(L4&lt;&gt;"",OR(NOT(ISNUMBER(L4)),L4&lt;0,MOD(L4,1)&lt;&gt;0)),1,0)+IF(AND(M4&lt;&gt;"",OR(NOT(ISNUMBER(M4)),M4&lt;0,MOD(M4,1)&lt;&gt;0)),1,0)+IF(AND(N4&lt;&gt;"",OR(NOT(ISNUMBER(N4)),N4&lt;0,MOD(N4,1)&lt;&gt;0)),1,0)+IF(AND(ISNUMBER(J4),ISNUMBER(I4),J4&gt;I4),1,0)+IF(AND(ISNUMBER(K4),ISNUMBER(J4),K4&gt;J4),1,0)+IF(AND(ISNUMBER(L4),ISNUMBER(I4),L4&gt;I4),1,0)+IF(AND(ISNUMBER(M4),ISNUMBER(L4),M4&gt;L4),1,0)+IF(AND(ISNUMBER(N4),ISNUMBER(M4),N4&gt;M4),1,0)+IF(AND(ISNUMBER(N4),N4&gt;COUNTIF('Meetings'!$B$2:$B$201,A4)),1,0)+IF(AND(G4&lt;&gt;"Email",G4&lt;&gt;"LinkedIn",G4&lt;&gt;"Multichannel"),1,0)+IF(AND(R4&lt;&gt;"Yes",R4&lt;&gt;"No"),1,0)))</x:f>
        <x:v>0</x:v>
      </x:c>
    </x:row>
    <x:row r="5" ht="60" customHeight="1">
      <x:c r="A5" s="23"/>
      <x:c r="B5" s="23"/>
      <x:c r="C5" s="23"/>
      <x:c r="D5" s="24"/>
      <x:c r="E5" s="24"/>
      <x:c r="F5" s="24"/>
      <x:c r="G5" s="23"/>
      <x:c r="H5" s="23"/>
      <x:c r="I5" s="23"/>
      <x:c r="J5" s="23"/>
      <x:c r="K5" s="23"/>
      <x:c r="L5" s="23"/>
      <x:c r="M5" s="23"/>
      <x:c r="N5" s="23"/>
      <x:c r="O5" s="23"/>
      <x:c r="P5" s="23"/>
      <x:c r="Q5" s="23"/>
      <x:c r="R5" s="23" t="str">
        <x:v>No</x:v>
      </x:c>
      <x:c r="S5" s="25" t="n">
        <x:f>IF(A5="",IF(COUNTA(B5:Q5)&gt;0,1,0),(IF(COUNTIF($A$2:$A$201,A5)&gt;1,1,0)+IF(OR(B5="",C5="",H5="",O5="",Q5=""),1,0)+IF(OR(NOT(ISNUMBER(D5)),NOT(ISNUMBER(E5)),NOT(ISNUMBER(F5)),D5&lt;=0,E5&lt;D5,F5&lt;E5),1,0)+IF(AND(I5&lt;&gt;"",OR(NOT(ISNUMBER(I5)),I5&lt;0,MOD(I5,1)&lt;&gt;0)),1,0)+IF(AND(J5&lt;&gt;"",OR(NOT(ISNUMBER(J5)),J5&lt;0,MOD(J5,1)&lt;&gt;0)),1,0)+IF(AND(K5&lt;&gt;"",OR(NOT(ISNUMBER(K5)),K5&lt;0,MOD(K5,1)&lt;&gt;0)),1,0)+IF(AND(L5&lt;&gt;"",OR(NOT(ISNUMBER(L5)),L5&lt;0,MOD(L5,1)&lt;&gt;0)),1,0)+IF(AND(M5&lt;&gt;"",OR(NOT(ISNUMBER(M5)),M5&lt;0,MOD(M5,1)&lt;&gt;0)),1,0)+IF(AND(N5&lt;&gt;"",OR(NOT(ISNUMBER(N5)),N5&lt;0,MOD(N5,1)&lt;&gt;0)),1,0)+IF(AND(ISNUMBER(J5),ISNUMBER(I5),J5&gt;I5),1,0)+IF(AND(ISNUMBER(K5),ISNUMBER(J5),K5&gt;J5),1,0)+IF(AND(ISNUMBER(L5),ISNUMBER(I5),L5&gt;I5),1,0)+IF(AND(ISNUMBER(M5),ISNUMBER(L5),M5&gt;L5),1,0)+IF(AND(ISNUMBER(N5),ISNUMBER(M5),N5&gt;M5),1,0)+IF(AND(ISNUMBER(N5),N5&gt;COUNTIF('Meetings'!$B$2:$B$201,A5)),1,0)+IF(AND(G5&lt;&gt;"Email",G5&lt;&gt;"LinkedIn",G5&lt;&gt;"Multichannel"),1,0)+IF(AND(R5&lt;&gt;"Yes",R5&lt;&gt;"No"),1,0)))</x:f>
        <x:v>0</x:v>
      </x:c>
    </x:row>
    <x:row r="6" ht="60" customHeight="1">
      <x:c r="A6" s="23"/>
      <x:c r="B6" s="23"/>
      <x:c r="C6" s="23"/>
      <x:c r="D6" s="24"/>
      <x:c r="E6" s="24"/>
      <x:c r="F6" s="24"/>
      <x:c r="G6" s="23"/>
      <x:c r="H6" s="23"/>
      <x:c r="I6" s="23"/>
      <x:c r="J6" s="23"/>
      <x:c r="K6" s="23"/>
      <x:c r="L6" s="23"/>
      <x:c r="M6" s="23"/>
      <x:c r="N6" s="23"/>
      <x:c r="O6" s="23"/>
      <x:c r="P6" s="23"/>
      <x:c r="Q6" s="23"/>
      <x:c r="R6" s="23" t="str">
        <x:v>No</x:v>
      </x:c>
      <x:c r="S6" s="25" t="n">
        <x:f>IF(A6="",IF(COUNTA(B6:Q6)&gt;0,1,0),(IF(COUNTIF($A$2:$A$201,A6)&gt;1,1,0)+IF(OR(B6="",C6="",H6="",O6="",Q6=""),1,0)+IF(OR(NOT(ISNUMBER(D6)),NOT(ISNUMBER(E6)),NOT(ISNUMBER(F6)),D6&lt;=0,E6&lt;D6,F6&lt;E6),1,0)+IF(AND(I6&lt;&gt;"",OR(NOT(ISNUMBER(I6)),I6&lt;0,MOD(I6,1)&lt;&gt;0)),1,0)+IF(AND(J6&lt;&gt;"",OR(NOT(ISNUMBER(J6)),J6&lt;0,MOD(J6,1)&lt;&gt;0)),1,0)+IF(AND(K6&lt;&gt;"",OR(NOT(ISNUMBER(K6)),K6&lt;0,MOD(K6,1)&lt;&gt;0)),1,0)+IF(AND(L6&lt;&gt;"",OR(NOT(ISNUMBER(L6)),L6&lt;0,MOD(L6,1)&lt;&gt;0)),1,0)+IF(AND(M6&lt;&gt;"",OR(NOT(ISNUMBER(M6)),M6&lt;0,MOD(M6,1)&lt;&gt;0)),1,0)+IF(AND(N6&lt;&gt;"",OR(NOT(ISNUMBER(N6)),N6&lt;0,MOD(N6,1)&lt;&gt;0)),1,0)+IF(AND(ISNUMBER(J6),ISNUMBER(I6),J6&gt;I6),1,0)+IF(AND(ISNUMBER(K6),ISNUMBER(J6),K6&gt;J6),1,0)+IF(AND(ISNUMBER(L6),ISNUMBER(I6),L6&gt;I6),1,0)+IF(AND(ISNUMBER(M6),ISNUMBER(L6),M6&gt;L6),1,0)+IF(AND(ISNUMBER(N6),ISNUMBER(M6),N6&gt;M6),1,0)+IF(AND(ISNUMBER(N6),N6&gt;COUNTIF('Meetings'!$B$2:$B$201,A6)),1,0)+IF(AND(G6&lt;&gt;"Email",G6&lt;&gt;"LinkedIn",G6&lt;&gt;"Multichannel"),1,0)+IF(AND(R6&lt;&gt;"Yes",R6&lt;&gt;"No"),1,0)))</x:f>
        <x:v>0</x:v>
      </x:c>
    </x:row>
    <x:row r="7" ht="60" customHeight="1">
      <x:c r="A7" s="23"/>
      <x:c r="B7" s="23"/>
      <x:c r="C7" s="23"/>
      <x:c r="D7" s="24"/>
      <x:c r="E7" s="24"/>
      <x:c r="F7" s="24"/>
      <x:c r="G7" s="23"/>
      <x:c r="H7" s="23"/>
      <x:c r="I7" s="23"/>
      <x:c r="J7" s="23"/>
      <x:c r="K7" s="23"/>
      <x:c r="L7" s="23"/>
      <x:c r="M7" s="23"/>
      <x:c r="N7" s="23"/>
      <x:c r="O7" s="23"/>
      <x:c r="P7" s="23"/>
      <x:c r="Q7" s="23"/>
      <x:c r="R7" s="23" t="str">
        <x:v>No</x:v>
      </x:c>
      <x:c r="S7" s="25" t="n">
        <x:f>IF(A7="",IF(COUNTA(B7:Q7)&gt;0,1,0),(IF(COUNTIF($A$2:$A$201,A7)&gt;1,1,0)+IF(OR(B7="",C7="",H7="",O7="",Q7=""),1,0)+IF(OR(NOT(ISNUMBER(D7)),NOT(ISNUMBER(E7)),NOT(ISNUMBER(F7)),D7&lt;=0,E7&lt;D7,F7&lt;E7),1,0)+IF(AND(I7&lt;&gt;"",OR(NOT(ISNUMBER(I7)),I7&lt;0,MOD(I7,1)&lt;&gt;0)),1,0)+IF(AND(J7&lt;&gt;"",OR(NOT(ISNUMBER(J7)),J7&lt;0,MOD(J7,1)&lt;&gt;0)),1,0)+IF(AND(K7&lt;&gt;"",OR(NOT(ISNUMBER(K7)),K7&lt;0,MOD(K7,1)&lt;&gt;0)),1,0)+IF(AND(L7&lt;&gt;"",OR(NOT(ISNUMBER(L7)),L7&lt;0,MOD(L7,1)&lt;&gt;0)),1,0)+IF(AND(M7&lt;&gt;"",OR(NOT(ISNUMBER(M7)),M7&lt;0,MOD(M7,1)&lt;&gt;0)),1,0)+IF(AND(N7&lt;&gt;"",OR(NOT(ISNUMBER(N7)),N7&lt;0,MOD(N7,1)&lt;&gt;0)),1,0)+IF(AND(ISNUMBER(J7),ISNUMBER(I7),J7&gt;I7),1,0)+IF(AND(ISNUMBER(K7),ISNUMBER(J7),K7&gt;J7),1,0)+IF(AND(ISNUMBER(L7),ISNUMBER(I7),L7&gt;I7),1,0)+IF(AND(ISNUMBER(M7),ISNUMBER(L7),M7&gt;L7),1,0)+IF(AND(ISNUMBER(N7),ISNUMBER(M7),N7&gt;M7),1,0)+IF(AND(ISNUMBER(N7),N7&gt;COUNTIF('Meetings'!$B$2:$B$201,A7)),1,0)+IF(AND(G7&lt;&gt;"Email",G7&lt;&gt;"LinkedIn",G7&lt;&gt;"Multichannel"),1,0)+IF(AND(R7&lt;&gt;"Yes",R7&lt;&gt;"No"),1,0)))</x:f>
        <x:v>0</x:v>
      </x:c>
    </x:row>
    <x:row r="8" ht="60" customHeight="1">
      <x:c r="A8" s="23"/>
      <x:c r="B8" s="23"/>
      <x:c r="C8" s="23"/>
      <x:c r="D8" s="24"/>
      <x:c r="E8" s="24"/>
      <x:c r="F8" s="24"/>
      <x:c r="G8" s="23"/>
      <x:c r="H8" s="23"/>
      <x:c r="I8" s="23"/>
      <x:c r="J8" s="23"/>
      <x:c r="K8" s="23"/>
      <x:c r="L8" s="23"/>
      <x:c r="M8" s="23"/>
      <x:c r="N8" s="23"/>
      <x:c r="O8" s="23"/>
      <x:c r="P8" s="23"/>
      <x:c r="Q8" s="23"/>
      <x:c r="R8" s="23" t="str">
        <x:v>No</x:v>
      </x:c>
      <x:c r="S8" s="25" t="n">
        <x:f>IF(A8="",IF(COUNTA(B8:Q8)&gt;0,1,0),(IF(COUNTIF($A$2:$A$201,A8)&gt;1,1,0)+IF(OR(B8="",C8="",H8="",O8="",Q8=""),1,0)+IF(OR(NOT(ISNUMBER(D8)),NOT(ISNUMBER(E8)),NOT(ISNUMBER(F8)),D8&lt;=0,E8&lt;D8,F8&lt;E8),1,0)+IF(AND(I8&lt;&gt;"",OR(NOT(ISNUMBER(I8)),I8&lt;0,MOD(I8,1)&lt;&gt;0)),1,0)+IF(AND(J8&lt;&gt;"",OR(NOT(ISNUMBER(J8)),J8&lt;0,MOD(J8,1)&lt;&gt;0)),1,0)+IF(AND(K8&lt;&gt;"",OR(NOT(ISNUMBER(K8)),K8&lt;0,MOD(K8,1)&lt;&gt;0)),1,0)+IF(AND(L8&lt;&gt;"",OR(NOT(ISNUMBER(L8)),L8&lt;0,MOD(L8,1)&lt;&gt;0)),1,0)+IF(AND(M8&lt;&gt;"",OR(NOT(ISNUMBER(M8)),M8&lt;0,MOD(M8,1)&lt;&gt;0)),1,0)+IF(AND(N8&lt;&gt;"",OR(NOT(ISNUMBER(N8)),N8&lt;0,MOD(N8,1)&lt;&gt;0)),1,0)+IF(AND(ISNUMBER(J8),ISNUMBER(I8),J8&gt;I8),1,0)+IF(AND(ISNUMBER(K8),ISNUMBER(J8),K8&gt;J8),1,0)+IF(AND(ISNUMBER(L8),ISNUMBER(I8),L8&gt;I8),1,0)+IF(AND(ISNUMBER(M8),ISNUMBER(L8),M8&gt;L8),1,0)+IF(AND(ISNUMBER(N8),ISNUMBER(M8),N8&gt;M8),1,0)+IF(AND(ISNUMBER(N8),N8&gt;COUNTIF('Meetings'!$B$2:$B$201,A8)),1,0)+IF(AND(G8&lt;&gt;"Email",G8&lt;&gt;"LinkedIn",G8&lt;&gt;"Multichannel"),1,0)+IF(AND(R8&lt;&gt;"Yes",R8&lt;&gt;"No"),1,0)))</x:f>
        <x:v>0</x:v>
      </x:c>
    </x:row>
    <x:row r="9" ht="60" customHeight="1">
      <x:c r="A9" s="23"/>
      <x:c r="B9" s="23"/>
      <x:c r="C9" s="23"/>
      <x:c r="D9" s="24"/>
      <x:c r="E9" s="24"/>
      <x:c r="F9" s="24"/>
      <x:c r="G9" s="23"/>
      <x:c r="H9" s="23"/>
      <x:c r="I9" s="23"/>
      <x:c r="J9" s="23"/>
      <x:c r="K9" s="23"/>
      <x:c r="L9" s="23"/>
      <x:c r="M9" s="23"/>
      <x:c r="N9" s="23"/>
      <x:c r="O9" s="23"/>
      <x:c r="P9" s="23"/>
      <x:c r="Q9" s="23"/>
      <x:c r="R9" s="23" t="str">
        <x:v>No</x:v>
      </x:c>
      <x:c r="S9" s="25" t="n">
        <x:f>IF(A9="",IF(COUNTA(B9:Q9)&gt;0,1,0),(IF(COUNTIF($A$2:$A$201,A9)&gt;1,1,0)+IF(OR(B9="",C9="",H9="",O9="",Q9=""),1,0)+IF(OR(NOT(ISNUMBER(D9)),NOT(ISNUMBER(E9)),NOT(ISNUMBER(F9)),D9&lt;=0,E9&lt;D9,F9&lt;E9),1,0)+IF(AND(I9&lt;&gt;"",OR(NOT(ISNUMBER(I9)),I9&lt;0,MOD(I9,1)&lt;&gt;0)),1,0)+IF(AND(J9&lt;&gt;"",OR(NOT(ISNUMBER(J9)),J9&lt;0,MOD(J9,1)&lt;&gt;0)),1,0)+IF(AND(K9&lt;&gt;"",OR(NOT(ISNUMBER(K9)),K9&lt;0,MOD(K9,1)&lt;&gt;0)),1,0)+IF(AND(L9&lt;&gt;"",OR(NOT(ISNUMBER(L9)),L9&lt;0,MOD(L9,1)&lt;&gt;0)),1,0)+IF(AND(M9&lt;&gt;"",OR(NOT(ISNUMBER(M9)),M9&lt;0,MOD(M9,1)&lt;&gt;0)),1,0)+IF(AND(N9&lt;&gt;"",OR(NOT(ISNUMBER(N9)),N9&lt;0,MOD(N9,1)&lt;&gt;0)),1,0)+IF(AND(ISNUMBER(J9),ISNUMBER(I9),J9&gt;I9),1,0)+IF(AND(ISNUMBER(K9),ISNUMBER(J9),K9&gt;J9),1,0)+IF(AND(ISNUMBER(L9),ISNUMBER(I9),L9&gt;I9),1,0)+IF(AND(ISNUMBER(M9),ISNUMBER(L9),M9&gt;L9),1,0)+IF(AND(ISNUMBER(N9),ISNUMBER(M9),N9&gt;M9),1,0)+IF(AND(ISNUMBER(N9),N9&gt;COUNTIF('Meetings'!$B$2:$B$201,A9)),1,0)+IF(AND(G9&lt;&gt;"Email",G9&lt;&gt;"LinkedIn",G9&lt;&gt;"Multichannel"),1,0)+IF(AND(R9&lt;&gt;"Yes",R9&lt;&gt;"No"),1,0)))</x:f>
        <x:v>0</x:v>
      </x:c>
    </x:row>
    <x:row r="10" ht="60" customHeight="1">
      <x:c r="A10" s="23"/>
      <x:c r="B10" s="23"/>
      <x:c r="C10" s="23"/>
      <x:c r="D10" s="24"/>
      <x:c r="E10" s="24"/>
      <x:c r="F10" s="24"/>
      <x:c r="G10" s="23"/>
      <x:c r="H10" s="23"/>
      <x:c r="I10" s="23"/>
      <x:c r="J10" s="23"/>
      <x:c r="K10" s="23"/>
      <x:c r="L10" s="23"/>
      <x:c r="M10" s="23"/>
      <x:c r="N10" s="23"/>
      <x:c r="O10" s="23"/>
      <x:c r="P10" s="23"/>
      <x:c r="Q10" s="23"/>
      <x:c r="R10" s="23" t="str">
        <x:v>No</x:v>
      </x:c>
      <x:c r="S10" s="25" t="n">
        <x:f>IF(A10="",IF(COUNTA(B10:Q10)&gt;0,1,0),(IF(COUNTIF($A$2:$A$201,A10)&gt;1,1,0)+IF(OR(B10="",C10="",H10="",O10="",Q10=""),1,0)+IF(OR(NOT(ISNUMBER(D10)),NOT(ISNUMBER(E10)),NOT(ISNUMBER(F10)),D10&lt;=0,E10&lt;D10,F10&lt;E10),1,0)+IF(AND(I10&lt;&gt;"",OR(NOT(ISNUMBER(I10)),I10&lt;0,MOD(I10,1)&lt;&gt;0)),1,0)+IF(AND(J10&lt;&gt;"",OR(NOT(ISNUMBER(J10)),J10&lt;0,MOD(J10,1)&lt;&gt;0)),1,0)+IF(AND(K10&lt;&gt;"",OR(NOT(ISNUMBER(K10)),K10&lt;0,MOD(K10,1)&lt;&gt;0)),1,0)+IF(AND(L10&lt;&gt;"",OR(NOT(ISNUMBER(L10)),L10&lt;0,MOD(L10,1)&lt;&gt;0)),1,0)+IF(AND(M10&lt;&gt;"",OR(NOT(ISNUMBER(M10)),M10&lt;0,MOD(M10,1)&lt;&gt;0)),1,0)+IF(AND(N10&lt;&gt;"",OR(NOT(ISNUMBER(N10)),N10&lt;0,MOD(N10,1)&lt;&gt;0)),1,0)+IF(AND(ISNUMBER(J10),ISNUMBER(I10),J10&gt;I10),1,0)+IF(AND(ISNUMBER(K10),ISNUMBER(J10),K10&gt;J10),1,0)+IF(AND(ISNUMBER(L10),ISNUMBER(I10),L10&gt;I10),1,0)+IF(AND(ISNUMBER(M10),ISNUMBER(L10),M10&gt;L10),1,0)+IF(AND(ISNUMBER(N10),ISNUMBER(M10),N10&gt;M10),1,0)+IF(AND(ISNUMBER(N10),N10&gt;COUNTIF('Meetings'!$B$2:$B$201,A10)),1,0)+IF(AND(G10&lt;&gt;"Email",G10&lt;&gt;"LinkedIn",G10&lt;&gt;"Multichannel"),1,0)+IF(AND(R10&lt;&gt;"Yes",R10&lt;&gt;"No"),1,0)))</x:f>
        <x:v>0</x:v>
      </x:c>
    </x:row>
    <x:row r="11" ht="60" customHeight="1">
      <x:c r="A11" s="23"/>
      <x:c r="B11" s="23"/>
      <x:c r="C11" s="23"/>
      <x:c r="D11" s="24"/>
      <x:c r="E11" s="24"/>
      <x:c r="F11" s="24"/>
      <x:c r="G11" s="23"/>
      <x:c r="H11" s="23"/>
      <x:c r="I11" s="23"/>
      <x:c r="J11" s="23"/>
      <x:c r="K11" s="23"/>
      <x:c r="L11" s="23"/>
      <x:c r="M11" s="23"/>
      <x:c r="N11" s="23"/>
      <x:c r="O11" s="23"/>
      <x:c r="P11" s="23"/>
      <x:c r="Q11" s="23"/>
      <x:c r="R11" s="23" t="str">
        <x:v>No</x:v>
      </x:c>
      <x:c r="S11" s="25" t="n">
        <x:f>IF(A11="",IF(COUNTA(B11:Q11)&gt;0,1,0),(IF(COUNTIF($A$2:$A$201,A11)&gt;1,1,0)+IF(OR(B11="",C11="",H11="",O11="",Q11=""),1,0)+IF(OR(NOT(ISNUMBER(D11)),NOT(ISNUMBER(E11)),NOT(ISNUMBER(F11)),D11&lt;=0,E11&lt;D11,F11&lt;E11),1,0)+IF(AND(I11&lt;&gt;"",OR(NOT(ISNUMBER(I11)),I11&lt;0,MOD(I11,1)&lt;&gt;0)),1,0)+IF(AND(J11&lt;&gt;"",OR(NOT(ISNUMBER(J11)),J11&lt;0,MOD(J11,1)&lt;&gt;0)),1,0)+IF(AND(K11&lt;&gt;"",OR(NOT(ISNUMBER(K11)),K11&lt;0,MOD(K11,1)&lt;&gt;0)),1,0)+IF(AND(L11&lt;&gt;"",OR(NOT(ISNUMBER(L11)),L11&lt;0,MOD(L11,1)&lt;&gt;0)),1,0)+IF(AND(M11&lt;&gt;"",OR(NOT(ISNUMBER(M11)),M11&lt;0,MOD(M11,1)&lt;&gt;0)),1,0)+IF(AND(N11&lt;&gt;"",OR(NOT(ISNUMBER(N11)),N11&lt;0,MOD(N11,1)&lt;&gt;0)),1,0)+IF(AND(ISNUMBER(J11),ISNUMBER(I11),J11&gt;I11),1,0)+IF(AND(ISNUMBER(K11),ISNUMBER(J11),K11&gt;J11),1,0)+IF(AND(ISNUMBER(L11),ISNUMBER(I11),L11&gt;I11),1,0)+IF(AND(ISNUMBER(M11),ISNUMBER(L11),M11&gt;L11),1,0)+IF(AND(ISNUMBER(N11),ISNUMBER(M11),N11&gt;M11),1,0)+IF(AND(ISNUMBER(N11),N11&gt;COUNTIF('Meetings'!$B$2:$B$201,A11)),1,0)+IF(AND(G11&lt;&gt;"Email",G11&lt;&gt;"LinkedIn",G11&lt;&gt;"Multichannel"),1,0)+IF(AND(R11&lt;&gt;"Yes",R11&lt;&gt;"No"),1,0)))</x:f>
        <x:v>0</x:v>
      </x:c>
    </x:row>
    <x:row r="12" ht="60" customHeight="1">
      <x:c r="A12" s="23"/>
      <x:c r="B12" s="23"/>
      <x:c r="C12" s="23"/>
      <x:c r="D12" s="24"/>
      <x:c r="E12" s="24"/>
      <x:c r="F12" s="24"/>
      <x:c r="G12" s="23"/>
      <x:c r="H12" s="23"/>
      <x:c r="I12" s="23"/>
      <x:c r="J12" s="23"/>
      <x:c r="K12" s="23"/>
      <x:c r="L12" s="23"/>
      <x:c r="M12" s="23"/>
      <x:c r="N12" s="23"/>
      <x:c r="O12" s="23"/>
      <x:c r="P12" s="23"/>
      <x:c r="Q12" s="23"/>
      <x:c r="R12" s="23" t="str">
        <x:v>No</x:v>
      </x:c>
      <x:c r="S12" s="25" t="n">
        <x:f>IF(A12="",IF(COUNTA(B12:Q12)&gt;0,1,0),(IF(COUNTIF($A$2:$A$201,A12)&gt;1,1,0)+IF(OR(B12="",C12="",H12="",O12="",Q12=""),1,0)+IF(OR(NOT(ISNUMBER(D12)),NOT(ISNUMBER(E12)),NOT(ISNUMBER(F12)),D12&lt;=0,E12&lt;D12,F12&lt;E12),1,0)+IF(AND(I12&lt;&gt;"",OR(NOT(ISNUMBER(I12)),I12&lt;0,MOD(I12,1)&lt;&gt;0)),1,0)+IF(AND(J12&lt;&gt;"",OR(NOT(ISNUMBER(J12)),J12&lt;0,MOD(J12,1)&lt;&gt;0)),1,0)+IF(AND(K12&lt;&gt;"",OR(NOT(ISNUMBER(K12)),K12&lt;0,MOD(K12,1)&lt;&gt;0)),1,0)+IF(AND(L12&lt;&gt;"",OR(NOT(ISNUMBER(L12)),L12&lt;0,MOD(L12,1)&lt;&gt;0)),1,0)+IF(AND(M12&lt;&gt;"",OR(NOT(ISNUMBER(M12)),M12&lt;0,MOD(M12,1)&lt;&gt;0)),1,0)+IF(AND(N12&lt;&gt;"",OR(NOT(ISNUMBER(N12)),N12&lt;0,MOD(N12,1)&lt;&gt;0)),1,0)+IF(AND(ISNUMBER(J12),ISNUMBER(I12),J12&gt;I12),1,0)+IF(AND(ISNUMBER(K12),ISNUMBER(J12),K12&gt;J12),1,0)+IF(AND(ISNUMBER(L12),ISNUMBER(I12),L12&gt;I12),1,0)+IF(AND(ISNUMBER(M12),ISNUMBER(L12),M12&gt;L12),1,0)+IF(AND(ISNUMBER(N12),ISNUMBER(M12),N12&gt;M12),1,0)+IF(AND(ISNUMBER(N12),N12&gt;COUNTIF('Meetings'!$B$2:$B$201,A12)),1,0)+IF(AND(G12&lt;&gt;"Email",G12&lt;&gt;"LinkedIn",G12&lt;&gt;"Multichannel"),1,0)+IF(AND(R12&lt;&gt;"Yes",R12&lt;&gt;"No"),1,0)))</x:f>
        <x:v>0</x:v>
      </x:c>
    </x:row>
    <x:row r="13" ht="60" customHeight="1">
      <x:c r="A13" s="23"/>
      <x:c r="B13" s="23"/>
      <x:c r="C13" s="23"/>
      <x:c r="D13" s="24"/>
      <x:c r="E13" s="24"/>
      <x:c r="F13" s="24"/>
      <x:c r="G13" s="23"/>
      <x:c r="H13" s="23"/>
      <x:c r="I13" s="23"/>
      <x:c r="J13" s="23"/>
      <x:c r="K13" s="23"/>
      <x:c r="L13" s="23"/>
      <x:c r="M13" s="23"/>
      <x:c r="N13" s="23"/>
      <x:c r="O13" s="23"/>
      <x:c r="P13" s="23"/>
      <x:c r="Q13" s="23"/>
      <x:c r="R13" s="23" t="str">
        <x:v>No</x:v>
      </x:c>
      <x:c r="S13" s="25" t="n">
        <x:f>IF(A13="",IF(COUNTA(B13:Q13)&gt;0,1,0),(IF(COUNTIF($A$2:$A$201,A13)&gt;1,1,0)+IF(OR(B13="",C13="",H13="",O13="",Q13=""),1,0)+IF(OR(NOT(ISNUMBER(D13)),NOT(ISNUMBER(E13)),NOT(ISNUMBER(F13)),D13&lt;=0,E13&lt;D13,F13&lt;E13),1,0)+IF(AND(I13&lt;&gt;"",OR(NOT(ISNUMBER(I13)),I13&lt;0,MOD(I13,1)&lt;&gt;0)),1,0)+IF(AND(J13&lt;&gt;"",OR(NOT(ISNUMBER(J13)),J13&lt;0,MOD(J13,1)&lt;&gt;0)),1,0)+IF(AND(K13&lt;&gt;"",OR(NOT(ISNUMBER(K13)),K13&lt;0,MOD(K13,1)&lt;&gt;0)),1,0)+IF(AND(L13&lt;&gt;"",OR(NOT(ISNUMBER(L13)),L13&lt;0,MOD(L13,1)&lt;&gt;0)),1,0)+IF(AND(M13&lt;&gt;"",OR(NOT(ISNUMBER(M13)),M13&lt;0,MOD(M13,1)&lt;&gt;0)),1,0)+IF(AND(N13&lt;&gt;"",OR(NOT(ISNUMBER(N13)),N13&lt;0,MOD(N13,1)&lt;&gt;0)),1,0)+IF(AND(ISNUMBER(J13),ISNUMBER(I13),J13&gt;I13),1,0)+IF(AND(ISNUMBER(K13),ISNUMBER(J13),K13&gt;J13),1,0)+IF(AND(ISNUMBER(L13),ISNUMBER(I13),L13&gt;I13),1,0)+IF(AND(ISNUMBER(M13),ISNUMBER(L13),M13&gt;L13),1,0)+IF(AND(ISNUMBER(N13),ISNUMBER(M13),N13&gt;M13),1,0)+IF(AND(ISNUMBER(N13),N13&gt;COUNTIF('Meetings'!$B$2:$B$201,A13)),1,0)+IF(AND(G13&lt;&gt;"Email",G13&lt;&gt;"LinkedIn",G13&lt;&gt;"Multichannel"),1,0)+IF(AND(R13&lt;&gt;"Yes",R13&lt;&gt;"No"),1,0)))</x:f>
        <x:v>0</x:v>
      </x:c>
    </x:row>
    <x:row r="14" ht="60" customHeight="1">
      <x:c r="A14" s="23"/>
      <x:c r="B14" s="23"/>
      <x:c r="C14" s="23"/>
      <x:c r="D14" s="24"/>
      <x:c r="E14" s="24"/>
      <x:c r="F14" s="24"/>
      <x:c r="G14" s="23"/>
      <x:c r="H14" s="23"/>
      <x:c r="I14" s="23"/>
      <x:c r="J14" s="23"/>
      <x:c r="K14" s="23"/>
      <x:c r="L14" s="23"/>
      <x:c r="M14" s="23"/>
      <x:c r="N14" s="23"/>
      <x:c r="O14" s="23"/>
      <x:c r="P14" s="23"/>
      <x:c r="Q14" s="23"/>
      <x:c r="R14" s="23" t="str">
        <x:v>No</x:v>
      </x:c>
      <x:c r="S14" s="25" t="n">
        <x:f>IF(A14="",IF(COUNTA(B14:Q14)&gt;0,1,0),(IF(COUNTIF($A$2:$A$201,A14)&gt;1,1,0)+IF(OR(B14="",C14="",H14="",O14="",Q14=""),1,0)+IF(OR(NOT(ISNUMBER(D14)),NOT(ISNUMBER(E14)),NOT(ISNUMBER(F14)),D14&lt;=0,E14&lt;D14,F14&lt;E14),1,0)+IF(AND(I14&lt;&gt;"",OR(NOT(ISNUMBER(I14)),I14&lt;0,MOD(I14,1)&lt;&gt;0)),1,0)+IF(AND(J14&lt;&gt;"",OR(NOT(ISNUMBER(J14)),J14&lt;0,MOD(J14,1)&lt;&gt;0)),1,0)+IF(AND(K14&lt;&gt;"",OR(NOT(ISNUMBER(K14)),K14&lt;0,MOD(K14,1)&lt;&gt;0)),1,0)+IF(AND(L14&lt;&gt;"",OR(NOT(ISNUMBER(L14)),L14&lt;0,MOD(L14,1)&lt;&gt;0)),1,0)+IF(AND(M14&lt;&gt;"",OR(NOT(ISNUMBER(M14)),M14&lt;0,MOD(M14,1)&lt;&gt;0)),1,0)+IF(AND(N14&lt;&gt;"",OR(NOT(ISNUMBER(N14)),N14&lt;0,MOD(N14,1)&lt;&gt;0)),1,0)+IF(AND(ISNUMBER(J14),ISNUMBER(I14),J14&gt;I14),1,0)+IF(AND(ISNUMBER(K14),ISNUMBER(J14),K14&gt;J14),1,0)+IF(AND(ISNUMBER(L14),ISNUMBER(I14),L14&gt;I14),1,0)+IF(AND(ISNUMBER(M14),ISNUMBER(L14),M14&gt;L14),1,0)+IF(AND(ISNUMBER(N14),ISNUMBER(M14),N14&gt;M14),1,0)+IF(AND(ISNUMBER(N14),N14&gt;COUNTIF('Meetings'!$B$2:$B$201,A14)),1,0)+IF(AND(G14&lt;&gt;"Email",G14&lt;&gt;"LinkedIn",G14&lt;&gt;"Multichannel"),1,0)+IF(AND(R14&lt;&gt;"Yes",R14&lt;&gt;"No"),1,0)))</x:f>
        <x:v>0</x:v>
      </x:c>
    </x:row>
    <x:row r="15" ht="60" customHeight="1">
      <x:c r="A15" s="23"/>
      <x:c r="B15" s="23"/>
      <x:c r="C15" s="23"/>
      <x:c r="D15" s="24"/>
      <x:c r="E15" s="24"/>
      <x:c r="F15" s="24"/>
      <x:c r="G15" s="23"/>
      <x:c r="H15" s="23"/>
      <x:c r="I15" s="23"/>
      <x:c r="J15" s="23"/>
      <x:c r="K15" s="23"/>
      <x:c r="L15" s="23"/>
      <x:c r="M15" s="23"/>
      <x:c r="N15" s="23"/>
      <x:c r="O15" s="23"/>
      <x:c r="P15" s="23"/>
      <x:c r="Q15" s="23"/>
      <x:c r="R15" s="23" t="str">
        <x:v>No</x:v>
      </x:c>
      <x:c r="S15" s="25" t="n">
        <x:f>IF(A15="",IF(COUNTA(B15:Q15)&gt;0,1,0),(IF(COUNTIF($A$2:$A$201,A15)&gt;1,1,0)+IF(OR(B15="",C15="",H15="",O15="",Q15=""),1,0)+IF(OR(NOT(ISNUMBER(D15)),NOT(ISNUMBER(E15)),NOT(ISNUMBER(F15)),D15&lt;=0,E15&lt;D15,F15&lt;E15),1,0)+IF(AND(I15&lt;&gt;"",OR(NOT(ISNUMBER(I15)),I15&lt;0,MOD(I15,1)&lt;&gt;0)),1,0)+IF(AND(J15&lt;&gt;"",OR(NOT(ISNUMBER(J15)),J15&lt;0,MOD(J15,1)&lt;&gt;0)),1,0)+IF(AND(K15&lt;&gt;"",OR(NOT(ISNUMBER(K15)),K15&lt;0,MOD(K15,1)&lt;&gt;0)),1,0)+IF(AND(L15&lt;&gt;"",OR(NOT(ISNUMBER(L15)),L15&lt;0,MOD(L15,1)&lt;&gt;0)),1,0)+IF(AND(M15&lt;&gt;"",OR(NOT(ISNUMBER(M15)),M15&lt;0,MOD(M15,1)&lt;&gt;0)),1,0)+IF(AND(N15&lt;&gt;"",OR(NOT(ISNUMBER(N15)),N15&lt;0,MOD(N15,1)&lt;&gt;0)),1,0)+IF(AND(ISNUMBER(J15),ISNUMBER(I15),J15&gt;I15),1,0)+IF(AND(ISNUMBER(K15),ISNUMBER(J15),K15&gt;J15),1,0)+IF(AND(ISNUMBER(L15),ISNUMBER(I15),L15&gt;I15),1,0)+IF(AND(ISNUMBER(M15),ISNUMBER(L15),M15&gt;L15),1,0)+IF(AND(ISNUMBER(N15),ISNUMBER(M15),N15&gt;M15),1,0)+IF(AND(ISNUMBER(N15),N15&gt;COUNTIF('Meetings'!$B$2:$B$201,A15)),1,0)+IF(AND(G15&lt;&gt;"Email",G15&lt;&gt;"LinkedIn",G15&lt;&gt;"Multichannel"),1,0)+IF(AND(R15&lt;&gt;"Yes",R15&lt;&gt;"No"),1,0)))</x:f>
        <x:v>0</x:v>
      </x:c>
    </x:row>
    <x:row r="16" ht="60" customHeight="1">
      <x:c r="A16" s="23"/>
      <x:c r="B16" s="23"/>
      <x:c r="C16" s="23"/>
      <x:c r="D16" s="24"/>
      <x:c r="E16" s="24"/>
      <x:c r="F16" s="24"/>
      <x:c r="G16" s="23"/>
      <x:c r="H16" s="23"/>
      <x:c r="I16" s="23"/>
      <x:c r="J16" s="23"/>
      <x:c r="K16" s="23"/>
      <x:c r="L16" s="23"/>
      <x:c r="M16" s="23"/>
      <x:c r="N16" s="23"/>
      <x:c r="O16" s="23"/>
      <x:c r="P16" s="23"/>
      <x:c r="Q16" s="23"/>
      <x:c r="R16" s="23" t="str">
        <x:v>No</x:v>
      </x:c>
      <x:c r="S16" s="25" t="n">
        <x:f>IF(A16="",IF(COUNTA(B16:Q16)&gt;0,1,0),(IF(COUNTIF($A$2:$A$201,A16)&gt;1,1,0)+IF(OR(B16="",C16="",H16="",O16="",Q16=""),1,0)+IF(OR(NOT(ISNUMBER(D16)),NOT(ISNUMBER(E16)),NOT(ISNUMBER(F16)),D16&lt;=0,E16&lt;D16,F16&lt;E16),1,0)+IF(AND(I16&lt;&gt;"",OR(NOT(ISNUMBER(I16)),I16&lt;0,MOD(I16,1)&lt;&gt;0)),1,0)+IF(AND(J16&lt;&gt;"",OR(NOT(ISNUMBER(J16)),J16&lt;0,MOD(J16,1)&lt;&gt;0)),1,0)+IF(AND(K16&lt;&gt;"",OR(NOT(ISNUMBER(K16)),K16&lt;0,MOD(K16,1)&lt;&gt;0)),1,0)+IF(AND(L16&lt;&gt;"",OR(NOT(ISNUMBER(L16)),L16&lt;0,MOD(L16,1)&lt;&gt;0)),1,0)+IF(AND(M16&lt;&gt;"",OR(NOT(ISNUMBER(M16)),M16&lt;0,MOD(M16,1)&lt;&gt;0)),1,0)+IF(AND(N16&lt;&gt;"",OR(NOT(ISNUMBER(N16)),N16&lt;0,MOD(N16,1)&lt;&gt;0)),1,0)+IF(AND(ISNUMBER(J16),ISNUMBER(I16),J16&gt;I16),1,0)+IF(AND(ISNUMBER(K16),ISNUMBER(J16),K16&gt;J16),1,0)+IF(AND(ISNUMBER(L16),ISNUMBER(I16),L16&gt;I16),1,0)+IF(AND(ISNUMBER(M16),ISNUMBER(L16),M16&gt;L16),1,0)+IF(AND(ISNUMBER(N16),ISNUMBER(M16),N16&gt;M16),1,0)+IF(AND(ISNUMBER(N16),N16&gt;COUNTIF('Meetings'!$B$2:$B$201,A16)),1,0)+IF(AND(G16&lt;&gt;"Email",G16&lt;&gt;"LinkedIn",G16&lt;&gt;"Multichannel"),1,0)+IF(AND(R16&lt;&gt;"Yes",R16&lt;&gt;"No"),1,0)))</x:f>
        <x:v>0</x:v>
      </x:c>
    </x:row>
    <x:row r="17" ht="60" customHeight="1">
      <x:c r="A17" s="23"/>
      <x:c r="B17" s="23"/>
      <x:c r="C17" s="23"/>
      <x:c r="D17" s="24"/>
      <x:c r="E17" s="24"/>
      <x:c r="F17" s="24"/>
      <x:c r="G17" s="23"/>
      <x:c r="H17" s="23"/>
      <x:c r="I17" s="23"/>
      <x:c r="J17" s="23"/>
      <x:c r="K17" s="23"/>
      <x:c r="L17" s="23"/>
      <x:c r="M17" s="23"/>
      <x:c r="N17" s="23"/>
      <x:c r="O17" s="23"/>
      <x:c r="P17" s="23"/>
      <x:c r="Q17" s="23"/>
      <x:c r="R17" s="23" t="str">
        <x:v>No</x:v>
      </x:c>
      <x:c r="S17" s="25" t="n">
        <x:f>IF(A17="",IF(COUNTA(B17:Q17)&gt;0,1,0),(IF(COUNTIF($A$2:$A$201,A17)&gt;1,1,0)+IF(OR(B17="",C17="",H17="",O17="",Q17=""),1,0)+IF(OR(NOT(ISNUMBER(D17)),NOT(ISNUMBER(E17)),NOT(ISNUMBER(F17)),D17&lt;=0,E17&lt;D17,F17&lt;E17),1,0)+IF(AND(I17&lt;&gt;"",OR(NOT(ISNUMBER(I17)),I17&lt;0,MOD(I17,1)&lt;&gt;0)),1,0)+IF(AND(J17&lt;&gt;"",OR(NOT(ISNUMBER(J17)),J17&lt;0,MOD(J17,1)&lt;&gt;0)),1,0)+IF(AND(K17&lt;&gt;"",OR(NOT(ISNUMBER(K17)),K17&lt;0,MOD(K17,1)&lt;&gt;0)),1,0)+IF(AND(L17&lt;&gt;"",OR(NOT(ISNUMBER(L17)),L17&lt;0,MOD(L17,1)&lt;&gt;0)),1,0)+IF(AND(M17&lt;&gt;"",OR(NOT(ISNUMBER(M17)),M17&lt;0,MOD(M17,1)&lt;&gt;0)),1,0)+IF(AND(N17&lt;&gt;"",OR(NOT(ISNUMBER(N17)),N17&lt;0,MOD(N17,1)&lt;&gt;0)),1,0)+IF(AND(ISNUMBER(J17),ISNUMBER(I17),J17&gt;I17),1,0)+IF(AND(ISNUMBER(K17),ISNUMBER(J17),K17&gt;J17),1,0)+IF(AND(ISNUMBER(L17),ISNUMBER(I17),L17&gt;I17),1,0)+IF(AND(ISNUMBER(M17),ISNUMBER(L17),M17&gt;L17),1,0)+IF(AND(ISNUMBER(N17),ISNUMBER(M17),N17&gt;M17),1,0)+IF(AND(ISNUMBER(N17),N17&gt;COUNTIF('Meetings'!$B$2:$B$201,A17)),1,0)+IF(AND(G17&lt;&gt;"Email",G17&lt;&gt;"LinkedIn",G17&lt;&gt;"Multichannel"),1,0)+IF(AND(R17&lt;&gt;"Yes",R17&lt;&gt;"No"),1,0)))</x:f>
        <x:v>0</x:v>
      </x:c>
    </x:row>
    <x:row r="18" ht="60" customHeight="1">
      <x:c r="A18" s="23"/>
      <x:c r="B18" s="23"/>
      <x:c r="C18" s="23"/>
      <x:c r="D18" s="24"/>
      <x:c r="E18" s="24"/>
      <x:c r="F18" s="24"/>
      <x:c r="G18" s="23"/>
      <x:c r="H18" s="23"/>
      <x:c r="I18" s="23"/>
      <x:c r="J18" s="23"/>
      <x:c r="K18" s="23"/>
      <x:c r="L18" s="23"/>
      <x:c r="M18" s="23"/>
      <x:c r="N18" s="23"/>
      <x:c r="O18" s="23"/>
      <x:c r="P18" s="23"/>
      <x:c r="Q18" s="23"/>
      <x:c r="R18" s="23" t="str">
        <x:v>No</x:v>
      </x:c>
      <x:c r="S18" s="25" t="n">
        <x:f>IF(A18="",IF(COUNTA(B18:Q18)&gt;0,1,0),(IF(COUNTIF($A$2:$A$201,A18)&gt;1,1,0)+IF(OR(B18="",C18="",H18="",O18="",Q18=""),1,0)+IF(OR(NOT(ISNUMBER(D18)),NOT(ISNUMBER(E18)),NOT(ISNUMBER(F18)),D18&lt;=0,E18&lt;D18,F18&lt;E18),1,0)+IF(AND(I18&lt;&gt;"",OR(NOT(ISNUMBER(I18)),I18&lt;0,MOD(I18,1)&lt;&gt;0)),1,0)+IF(AND(J18&lt;&gt;"",OR(NOT(ISNUMBER(J18)),J18&lt;0,MOD(J18,1)&lt;&gt;0)),1,0)+IF(AND(K18&lt;&gt;"",OR(NOT(ISNUMBER(K18)),K18&lt;0,MOD(K18,1)&lt;&gt;0)),1,0)+IF(AND(L18&lt;&gt;"",OR(NOT(ISNUMBER(L18)),L18&lt;0,MOD(L18,1)&lt;&gt;0)),1,0)+IF(AND(M18&lt;&gt;"",OR(NOT(ISNUMBER(M18)),M18&lt;0,MOD(M18,1)&lt;&gt;0)),1,0)+IF(AND(N18&lt;&gt;"",OR(NOT(ISNUMBER(N18)),N18&lt;0,MOD(N18,1)&lt;&gt;0)),1,0)+IF(AND(ISNUMBER(J18),ISNUMBER(I18),J18&gt;I18),1,0)+IF(AND(ISNUMBER(K18),ISNUMBER(J18),K18&gt;J18),1,0)+IF(AND(ISNUMBER(L18),ISNUMBER(I18),L18&gt;I18),1,0)+IF(AND(ISNUMBER(M18),ISNUMBER(L18),M18&gt;L18),1,0)+IF(AND(ISNUMBER(N18),ISNUMBER(M18),N18&gt;M18),1,0)+IF(AND(ISNUMBER(N18),N18&gt;COUNTIF('Meetings'!$B$2:$B$201,A18)),1,0)+IF(AND(G18&lt;&gt;"Email",G18&lt;&gt;"LinkedIn",G18&lt;&gt;"Multichannel"),1,0)+IF(AND(R18&lt;&gt;"Yes",R18&lt;&gt;"No"),1,0)))</x:f>
        <x:v>0</x:v>
      </x:c>
    </x:row>
    <x:row r="19" ht="60" customHeight="1">
      <x:c r="A19" s="23"/>
      <x:c r="B19" s="23"/>
      <x:c r="C19" s="23"/>
      <x:c r="D19" s="24"/>
      <x:c r="E19" s="24"/>
      <x:c r="F19" s="24"/>
      <x:c r="G19" s="23"/>
      <x:c r="H19" s="23"/>
      <x:c r="I19" s="23"/>
      <x:c r="J19" s="23"/>
      <x:c r="K19" s="23"/>
      <x:c r="L19" s="23"/>
      <x:c r="M19" s="23"/>
      <x:c r="N19" s="23"/>
      <x:c r="O19" s="23"/>
      <x:c r="P19" s="23"/>
      <x:c r="Q19" s="23"/>
      <x:c r="R19" s="23" t="str">
        <x:v>No</x:v>
      </x:c>
      <x:c r="S19" s="25" t="n">
        <x:f>IF(A19="",IF(COUNTA(B19:Q19)&gt;0,1,0),(IF(COUNTIF($A$2:$A$201,A19)&gt;1,1,0)+IF(OR(B19="",C19="",H19="",O19="",Q19=""),1,0)+IF(OR(NOT(ISNUMBER(D19)),NOT(ISNUMBER(E19)),NOT(ISNUMBER(F19)),D19&lt;=0,E19&lt;D19,F19&lt;E19),1,0)+IF(AND(I19&lt;&gt;"",OR(NOT(ISNUMBER(I19)),I19&lt;0,MOD(I19,1)&lt;&gt;0)),1,0)+IF(AND(J19&lt;&gt;"",OR(NOT(ISNUMBER(J19)),J19&lt;0,MOD(J19,1)&lt;&gt;0)),1,0)+IF(AND(K19&lt;&gt;"",OR(NOT(ISNUMBER(K19)),K19&lt;0,MOD(K19,1)&lt;&gt;0)),1,0)+IF(AND(L19&lt;&gt;"",OR(NOT(ISNUMBER(L19)),L19&lt;0,MOD(L19,1)&lt;&gt;0)),1,0)+IF(AND(M19&lt;&gt;"",OR(NOT(ISNUMBER(M19)),M19&lt;0,MOD(M19,1)&lt;&gt;0)),1,0)+IF(AND(N19&lt;&gt;"",OR(NOT(ISNUMBER(N19)),N19&lt;0,MOD(N19,1)&lt;&gt;0)),1,0)+IF(AND(ISNUMBER(J19),ISNUMBER(I19),J19&gt;I19),1,0)+IF(AND(ISNUMBER(K19),ISNUMBER(J19),K19&gt;J19),1,0)+IF(AND(ISNUMBER(L19),ISNUMBER(I19),L19&gt;I19),1,0)+IF(AND(ISNUMBER(M19),ISNUMBER(L19),M19&gt;L19),1,0)+IF(AND(ISNUMBER(N19),ISNUMBER(M19),N19&gt;M19),1,0)+IF(AND(ISNUMBER(N19),N19&gt;COUNTIF('Meetings'!$B$2:$B$201,A19)),1,0)+IF(AND(G19&lt;&gt;"Email",G19&lt;&gt;"LinkedIn",G19&lt;&gt;"Multichannel"),1,0)+IF(AND(R19&lt;&gt;"Yes",R19&lt;&gt;"No"),1,0)))</x:f>
        <x:v>0</x:v>
      </x:c>
    </x:row>
    <x:row r="20" ht="60" customHeight="1">
      <x:c r="A20" s="23"/>
      <x:c r="B20" s="23"/>
      <x:c r="C20" s="23"/>
      <x:c r="D20" s="24"/>
      <x:c r="E20" s="24"/>
      <x:c r="F20" s="24"/>
      <x:c r="G20" s="23"/>
      <x:c r="H20" s="23"/>
      <x:c r="I20" s="23"/>
      <x:c r="J20" s="23"/>
      <x:c r="K20" s="23"/>
      <x:c r="L20" s="23"/>
      <x:c r="M20" s="23"/>
      <x:c r="N20" s="23"/>
      <x:c r="O20" s="23"/>
      <x:c r="P20" s="23"/>
      <x:c r="Q20" s="23"/>
      <x:c r="R20" s="23" t="str">
        <x:v>No</x:v>
      </x:c>
      <x:c r="S20" s="25" t="n">
        <x:f>IF(A20="",IF(COUNTA(B20:Q20)&gt;0,1,0),(IF(COUNTIF($A$2:$A$201,A20)&gt;1,1,0)+IF(OR(B20="",C20="",H20="",O20="",Q20=""),1,0)+IF(OR(NOT(ISNUMBER(D20)),NOT(ISNUMBER(E20)),NOT(ISNUMBER(F20)),D20&lt;=0,E20&lt;D20,F20&lt;E20),1,0)+IF(AND(I20&lt;&gt;"",OR(NOT(ISNUMBER(I20)),I20&lt;0,MOD(I20,1)&lt;&gt;0)),1,0)+IF(AND(J20&lt;&gt;"",OR(NOT(ISNUMBER(J20)),J20&lt;0,MOD(J20,1)&lt;&gt;0)),1,0)+IF(AND(K20&lt;&gt;"",OR(NOT(ISNUMBER(K20)),K20&lt;0,MOD(K20,1)&lt;&gt;0)),1,0)+IF(AND(L20&lt;&gt;"",OR(NOT(ISNUMBER(L20)),L20&lt;0,MOD(L20,1)&lt;&gt;0)),1,0)+IF(AND(M20&lt;&gt;"",OR(NOT(ISNUMBER(M20)),M20&lt;0,MOD(M20,1)&lt;&gt;0)),1,0)+IF(AND(N20&lt;&gt;"",OR(NOT(ISNUMBER(N20)),N20&lt;0,MOD(N20,1)&lt;&gt;0)),1,0)+IF(AND(ISNUMBER(J20),ISNUMBER(I20),J20&gt;I20),1,0)+IF(AND(ISNUMBER(K20),ISNUMBER(J20),K20&gt;J20),1,0)+IF(AND(ISNUMBER(L20),ISNUMBER(I20),L20&gt;I20),1,0)+IF(AND(ISNUMBER(M20),ISNUMBER(L20),M20&gt;L20),1,0)+IF(AND(ISNUMBER(N20),ISNUMBER(M20),N20&gt;M20),1,0)+IF(AND(ISNUMBER(N20),N20&gt;COUNTIF('Meetings'!$B$2:$B$201,A20)),1,0)+IF(AND(G20&lt;&gt;"Email",G20&lt;&gt;"LinkedIn",G20&lt;&gt;"Multichannel"),1,0)+IF(AND(R20&lt;&gt;"Yes",R20&lt;&gt;"No"),1,0)))</x:f>
        <x:v>0</x:v>
      </x:c>
    </x:row>
    <x:row r="21" ht="60" customHeight="1">
      <x:c r="A21" s="23"/>
      <x:c r="B21" s="23"/>
      <x:c r="C21" s="23"/>
      <x:c r="D21" s="24"/>
      <x:c r="E21" s="24"/>
      <x:c r="F21" s="24"/>
      <x:c r="G21" s="23"/>
      <x:c r="H21" s="23"/>
      <x:c r="I21" s="23"/>
      <x:c r="J21" s="23"/>
      <x:c r="K21" s="23"/>
      <x:c r="L21" s="23"/>
      <x:c r="M21" s="23"/>
      <x:c r="N21" s="23"/>
      <x:c r="O21" s="23"/>
      <x:c r="P21" s="23"/>
      <x:c r="Q21" s="23"/>
      <x:c r="R21" s="23" t="str">
        <x:v>No</x:v>
      </x:c>
      <x:c r="S21" s="25" t="n">
        <x:f>IF(A21="",IF(COUNTA(B21:Q21)&gt;0,1,0),(IF(COUNTIF($A$2:$A$201,A21)&gt;1,1,0)+IF(OR(B21="",C21="",H21="",O21="",Q21=""),1,0)+IF(OR(NOT(ISNUMBER(D21)),NOT(ISNUMBER(E21)),NOT(ISNUMBER(F21)),D21&lt;=0,E21&lt;D21,F21&lt;E21),1,0)+IF(AND(I21&lt;&gt;"",OR(NOT(ISNUMBER(I21)),I21&lt;0,MOD(I21,1)&lt;&gt;0)),1,0)+IF(AND(J21&lt;&gt;"",OR(NOT(ISNUMBER(J21)),J21&lt;0,MOD(J21,1)&lt;&gt;0)),1,0)+IF(AND(K21&lt;&gt;"",OR(NOT(ISNUMBER(K21)),K21&lt;0,MOD(K21,1)&lt;&gt;0)),1,0)+IF(AND(L21&lt;&gt;"",OR(NOT(ISNUMBER(L21)),L21&lt;0,MOD(L21,1)&lt;&gt;0)),1,0)+IF(AND(M21&lt;&gt;"",OR(NOT(ISNUMBER(M21)),M21&lt;0,MOD(M21,1)&lt;&gt;0)),1,0)+IF(AND(N21&lt;&gt;"",OR(NOT(ISNUMBER(N21)),N21&lt;0,MOD(N21,1)&lt;&gt;0)),1,0)+IF(AND(ISNUMBER(J21),ISNUMBER(I21),J21&gt;I21),1,0)+IF(AND(ISNUMBER(K21),ISNUMBER(J21),K21&gt;J21),1,0)+IF(AND(ISNUMBER(L21),ISNUMBER(I21),L21&gt;I21),1,0)+IF(AND(ISNUMBER(M21),ISNUMBER(L21),M21&gt;L21),1,0)+IF(AND(ISNUMBER(N21),ISNUMBER(M21),N21&gt;M21),1,0)+IF(AND(ISNUMBER(N21),N21&gt;COUNTIF('Meetings'!$B$2:$B$201,A21)),1,0)+IF(AND(G21&lt;&gt;"Email",G21&lt;&gt;"LinkedIn",G21&lt;&gt;"Multichannel"),1,0)+IF(AND(R21&lt;&gt;"Yes",R21&lt;&gt;"No"),1,0)))</x:f>
        <x:v>0</x:v>
      </x:c>
    </x:row>
    <x:row r="22" ht="60" customHeight="1">
      <x:c r="A22" s="23"/>
      <x:c r="B22" s="23"/>
      <x:c r="C22" s="23"/>
      <x:c r="D22" s="24"/>
      <x:c r="E22" s="24"/>
      <x:c r="F22" s="24"/>
      <x:c r="G22" s="23"/>
      <x:c r="H22" s="23"/>
      <x:c r="I22" s="23"/>
      <x:c r="J22" s="23"/>
      <x:c r="K22" s="23"/>
      <x:c r="L22" s="23"/>
      <x:c r="M22" s="23"/>
      <x:c r="N22" s="23"/>
      <x:c r="O22" s="23"/>
      <x:c r="P22" s="23"/>
      <x:c r="Q22" s="23"/>
      <x:c r="R22" s="23" t="str">
        <x:v>No</x:v>
      </x:c>
      <x:c r="S22" s="25" t="n">
        <x:f>IF(A22="",IF(COUNTA(B22:Q22)&gt;0,1,0),(IF(COUNTIF($A$2:$A$201,A22)&gt;1,1,0)+IF(OR(B22="",C22="",H22="",O22="",Q22=""),1,0)+IF(OR(NOT(ISNUMBER(D22)),NOT(ISNUMBER(E22)),NOT(ISNUMBER(F22)),D22&lt;=0,E22&lt;D22,F22&lt;E22),1,0)+IF(AND(I22&lt;&gt;"",OR(NOT(ISNUMBER(I22)),I22&lt;0,MOD(I22,1)&lt;&gt;0)),1,0)+IF(AND(J22&lt;&gt;"",OR(NOT(ISNUMBER(J22)),J22&lt;0,MOD(J22,1)&lt;&gt;0)),1,0)+IF(AND(K22&lt;&gt;"",OR(NOT(ISNUMBER(K22)),K22&lt;0,MOD(K22,1)&lt;&gt;0)),1,0)+IF(AND(L22&lt;&gt;"",OR(NOT(ISNUMBER(L22)),L22&lt;0,MOD(L22,1)&lt;&gt;0)),1,0)+IF(AND(M22&lt;&gt;"",OR(NOT(ISNUMBER(M22)),M22&lt;0,MOD(M22,1)&lt;&gt;0)),1,0)+IF(AND(N22&lt;&gt;"",OR(NOT(ISNUMBER(N22)),N22&lt;0,MOD(N22,1)&lt;&gt;0)),1,0)+IF(AND(ISNUMBER(J22),ISNUMBER(I22),J22&gt;I22),1,0)+IF(AND(ISNUMBER(K22),ISNUMBER(J22),K22&gt;J22),1,0)+IF(AND(ISNUMBER(L22),ISNUMBER(I22),L22&gt;I22),1,0)+IF(AND(ISNUMBER(M22),ISNUMBER(L22),M22&gt;L22),1,0)+IF(AND(ISNUMBER(N22),ISNUMBER(M22),N22&gt;M22),1,0)+IF(AND(ISNUMBER(N22),N22&gt;COUNTIF('Meetings'!$B$2:$B$201,A22)),1,0)+IF(AND(G22&lt;&gt;"Email",G22&lt;&gt;"LinkedIn",G22&lt;&gt;"Multichannel"),1,0)+IF(AND(R22&lt;&gt;"Yes",R22&lt;&gt;"No"),1,0)))</x:f>
        <x:v>0</x:v>
      </x:c>
    </x:row>
    <x:row r="23" ht="60" customHeight="1">
      <x:c r="A23" s="23"/>
      <x:c r="B23" s="23"/>
      <x:c r="C23" s="23"/>
      <x:c r="D23" s="24"/>
      <x:c r="E23" s="24"/>
      <x:c r="F23" s="24"/>
      <x:c r="G23" s="23"/>
      <x:c r="H23" s="23"/>
      <x:c r="I23" s="23"/>
      <x:c r="J23" s="23"/>
      <x:c r="K23" s="23"/>
      <x:c r="L23" s="23"/>
      <x:c r="M23" s="23"/>
      <x:c r="N23" s="23"/>
      <x:c r="O23" s="23"/>
      <x:c r="P23" s="23"/>
      <x:c r="Q23" s="23"/>
      <x:c r="R23" s="23" t="str">
        <x:v>No</x:v>
      </x:c>
      <x:c r="S23" s="25" t="n">
        <x:f>IF(A23="",IF(COUNTA(B23:Q23)&gt;0,1,0),(IF(COUNTIF($A$2:$A$201,A23)&gt;1,1,0)+IF(OR(B23="",C23="",H23="",O23="",Q23=""),1,0)+IF(OR(NOT(ISNUMBER(D23)),NOT(ISNUMBER(E23)),NOT(ISNUMBER(F23)),D23&lt;=0,E23&lt;D23,F23&lt;E23),1,0)+IF(AND(I23&lt;&gt;"",OR(NOT(ISNUMBER(I23)),I23&lt;0,MOD(I23,1)&lt;&gt;0)),1,0)+IF(AND(J23&lt;&gt;"",OR(NOT(ISNUMBER(J23)),J23&lt;0,MOD(J23,1)&lt;&gt;0)),1,0)+IF(AND(K23&lt;&gt;"",OR(NOT(ISNUMBER(K23)),K23&lt;0,MOD(K23,1)&lt;&gt;0)),1,0)+IF(AND(L23&lt;&gt;"",OR(NOT(ISNUMBER(L23)),L23&lt;0,MOD(L23,1)&lt;&gt;0)),1,0)+IF(AND(M23&lt;&gt;"",OR(NOT(ISNUMBER(M23)),M23&lt;0,MOD(M23,1)&lt;&gt;0)),1,0)+IF(AND(N23&lt;&gt;"",OR(NOT(ISNUMBER(N23)),N23&lt;0,MOD(N23,1)&lt;&gt;0)),1,0)+IF(AND(ISNUMBER(J23),ISNUMBER(I23),J23&gt;I23),1,0)+IF(AND(ISNUMBER(K23),ISNUMBER(J23),K23&gt;J23),1,0)+IF(AND(ISNUMBER(L23),ISNUMBER(I23),L23&gt;I23),1,0)+IF(AND(ISNUMBER(M23),ISNUMBER(L23),M23&gt;L23),1,0)+IF(AND(ISNUMBER(N23),ISNUMBER(M23),N23&gt;M23),1,0)+IF(AND(ISNUMBER(N23),N23&gt;COUNTIF('Meetings'!$B$2:$B$201,A23)),1,0)+IF(AND(G23&lt;&gt;"Email",G23&lt;&gt;"LinkedIn",G23&lt;&gt;"Multichannel"),1,0)+IF(AND(R23&lt;&gt;"Yes",R23&lt;&gt;"No"),1,0)))</x:f>
        <x:v>0</x:v>
      </x:c>
    </x:row>
    <x:row r="24" ht="60" customHeight="1">
      <x:c r="A24" s="23"/>
      <x:c r="B24" s="23"/>
      <x:c r="C24" s="23"/>
      <x:c r="D24" s="24"/>
      <x:c r="E24" s="24"/>
      <x:c r="F24" s="24"/>
      <x:c r="G24" s="23"/>
      <x:c r="H24" s="23"/>
      <x:c r="I24" s="23"/>
      <x:c r="J24" s="23"/>
      <x:c r="K24" s="23"/>
      <x:c r="L24" s="23"/>
      <x:c r="M24" s="23"/>
      <x:c r="N24" s="23"/>
      <x:c r="O24" s="23"/>
      <x:c r="P24" s="23"/>
      <x:c r="Q24" s="23"/>
      <x:c r="R24" s="23" t="str">
        <x:v>No</x:v>
      </x:c>
      <x:c r="S24" s="25" t="n">
        <x:f>IF(A24="",IF(COUNTA(B24:Q24)&gt;0,1,0),(IF(COUNTIF($A$2:$A$201,A24)&gt;1,1,0)+IF(OR(B24="",C24="",H24="",O24="",Q24=""),1,0)+IF(OR(NOT(ISNUMBER(D24)),NOT(ISNUMBER(E24)),NOT(ISNUMBER(F24)),D24&lt;=0,E24&lt;D24,F24&lt;E24),1,0)+IF(AND(I24&lt;&gt;"",OR(NOT(ISNUMBER(I24)),I24&lt;0,MOD(I24,1)&lt;&gt;0)),1,0)+IF(AND(J24&lt;&gt;"",OR(NOT(ISNUMBER(J24)),J24&lt;0,MOD(J24,1)&lt;&gt;0)),1,0)+IF(AND(K24&lt;&gt;"",OR(NOT(ISNUMBER(K24)),K24&lt;0,MOD(K24,1)&lt;&gt;0)),1,0)+IF(AND(L24&lt;&gt;"",OR(NOT(ISNUMBER(L24)),L24&lt;0,MOD(L24,1)&lt;&gt;0)),1,0)+IF(AND(M24&lt;&gt;"",OR(NOT(ISNUMBER(M24)),M24&lt;0,MOD(M24,1)&lt;&gt;0)),1,0)+IF(AND(N24&lt;&gt;"",OR(NOT(ISNUMBER(N24)),N24&lt;0,MOD(N24,1)&lt;&gt;0)),1,0)+IF(AND(ISNUMBER(J24),ISNUMBER(I24),J24&gt;I24),1,0)+IF(AND(ISNUMBER(K24),ISNUMBER(J24),K24&gt;J24),1,0)+IF(AND(ISNUMBER(L24),ISNUMBER(I24),L24&gt;I24),1,0)+IF(AND(ISNUMBER(M24),ISNUMBER(L24),M24&gt;L24),1,0)+IF(AND(ISNUMBER(N24),ISNUMBER(M24),N24&gt;M24),1,0)+IF(AND(ISNUMBER(N24),N24&gt;COUNTIF('Meetings'!$B$2:$B$201,A24)),1,0)+IF(AND(G24&lt;&gt;"Email",G24&lt;&gt;"LinkedIn",G24&lt;&gt;"Multichannel"),1,0)+IF(AND(R24&lt;&gt;"Yes",R24&lt;&gt;"No"),1,0)))</x:f>
        <x:v>0</x:v>
      </x:c>
    </x:row>
    <x:row r="25" ht="60" customHeight="1">
      <x:c r="A25" s="23"/>
      <x:c r="B25" s="23"/>
      <x:c r="C25" s="23"/>
      <x:c r="D25" s="24"/>
      <x:c r="E25" s="24"/>
      <x:c r="F25" s="24"/>
      <x:c r="G25" s="23"/>
      <x:c r="H25" s="23"/>
      <x:c r="I25" s="23"/>
      <x:c r="J25" s="23"/>
      <x:c r="K25" s="23"/>
      <x:c r="L25" s="23"/>
      <x:c r="M25" s="23"/>
      <x:c r="N25" s="23"/>
      <x:c r="O25" s="23"/>
      <x:c r="P25" s="23"/>
      <x:c r="Q25" s="23"/>
      <x:c r="R25" s="23" t="str">
        <x:v>No</x:v>
      </x:c>
      <x:c r="S25" s="25" t="n">
        <x:f>IF(A25="",IF(COUNTA(B25:Q25)&gt;0,1,0),(IF(COUNTIF($A$2:$A$201,A25)&gt;1,1,0)+IF(OR(B25="",C25="",H25="",O25="",Q25=""),1,0)+IF(OR(NOT(ISNUMBER(D25)),NOT(ISNUMBER(E25)),NOT(ISNUMBER(F25)),D25&lt;=0,E25&lt;D25,F25&lt;E25),1,0)+IF(AND(I25&lt;&gt;"",OR(NOT(ISNUMBER(I25)),I25&lt;0,MOD(I25,1)&lt;&gt;0)),1,0)+IF(AND(J25&lt;&gt;"",OR(NOT(ISNUMBER(J25)),J25&lt;0,MOD(J25,1)&lt;&gt;0)),1,0)+IF(AND(K25&lt;&gt;"",OR(NOT(ISNUMBER(K25)),K25&lt;0,MOD(K25,1)&lt;&gt;0)),1,0)+IF(AND(L25&lt;&gt;"",OR(NOT(ISNUMBER(L25)),L25&lt;0,MOD(L25,1)&lt;&gt;0)),1,0)+IF(AND(M25&lt;&gt;"",OR(NOT(ISNUMBER(M25)),M25&lt;0,MOD(M25,1)&lt;&gt;0)),1,0)+IF(AND(N25&lt;&gt;"",OR(NOT(ISNUMBER(N25)),N25&lt;0,MOD(N25,1)&lt;&gt;0)),1,0)+IF(AND(ISNUMBER(J25),ISNUMBER(I25),J25&gt;I25),1,0)+IF(AND(ISNUMBER(K25),ISNUMBER(J25),K25&gt;J25),1,0)+IF(AND(ISNUMBER(L25),ISNUMBER(I25),L25&gt;I25),1,0)+IF(AND(ISNUMBER(M25),ISNUMBER(L25),M25&gt;L25),1,0)+IF(AND(ISNUMBER(N25),ISNUMBER(M25),N25&gt;M25),1,0)+IF(AND(ISNUMBER(N25),N25&gt;COUNTIF('Meetings'!$B$2:$B$201,A25)),1,0)+IF(AND(G25&lt;&gt;"Email",G25&lt;&gt;"LinkedIn",G25&lt;&gt;"Multichannel"),1,0)+IF(AND(R25&lt;&gt;"Yes",R25&lt;&gt;"No"),1,0)))</x:f>
        <x:v>0</x:v>
      </x:c>
    </x:row>
    <x:row r="26" ht="60" customHeight="1">
      <x:c r="A26" s="23"/>
      <x:c r="B26" s="23"/>
      <x:c r="C26" s="23"/>
      <x:c r="D26" s="24"/>
      <x:c r="E26" s="24"/>
      <x:c r="F26" s="24"/>
      <x:c r="G26" s="23"/>
      <x:c r="H26" s="23"/>
      <x:c r="I26" s="23"/>
      <x:c r="J26" s="23"/>
      <x:c r="K26" s="23"/>
      <x:c r="L26" s="23"/>
      <x:c r="M26" s="23"/>
      <x:c r="N26" s="23"/>
      <x:c r="O26" s="23"/>
      <x:c r="P26" s="23"/>
      <x:c r="Q26" s="23"/>
      <x:c r="R26" s="23" t="str">
        <x:v>No</x:v>
      </x:c>
      <x:c r="S26" s="25" t="n">
        <x:f>IF(A26="",IF(COUNTA(B26:Q26)&gt;0,1,0),(IF(COUNTIF($A$2:$A$201,A26)&gt;1,1,0)+IF(OR(B26="",C26="",H26="",O26="",Q26=""),1,0)+IF(OR(NOT(ISNUMBER(D26)),NOT(ISNUMBER(E26)),NOT(ISNUMBER(F26)),D26&lt;=0,E26&lt;D26,F26&lt;E26),1,0)+IF(AND(I26&lt;&gt;"",OR(NOT(ISNUMBER(I26)),I26&lt;0,MOD(I26,1)&lt;&gt;0)),1,0)+IF(AND(J26&lt;&gt;"",OR(NOT(ISNUMBER(J26)),J26&lt;0,MOD(J26,1)&lt;&gt;0)),1,0)+IF(AND(K26&lt;&gt;"",OR(NOT(ISNUMBER(K26)),K26&lt;0,MOD(K26,1)&lt;&gt;0)),1,0)+IF(AND(L26&lt;&gt;"",OR(NOT(ISNUMBER(L26)),L26&lt;0,MOD(L26,1)&lt;&gt;0)),1,0)+IF(AND(M26&lt;&gt;"",OR(NOT(ISNUMBER(M26)),M26&lt;0,MOD(M26,1)&lt;&gt;0)),1,0)+IF(AND(N26&lt;&gt;"",OR(NOT(ISNUMBER(N26)),N26&lt;0,MOD(N26,1)&lt;&gt;0)),1,0)+IF(AND(ISNUMBER(J26),ISNUMBER(I26),J26&gt;I26),1,0)+IF(AND(ISNUMBER(K26),ISNUMBER(J26),K26&gt;J26),1,0)+IF(AND(ISNUMBER(L26),ISNUMBER(I26),L26&gt;I26),1,0)+IF(AND(ISNUMBER(M26),ISNUMBER(L26),M26&gt;L26),1,0)+IF(AND(ISNUMBER(N26),ISNUMBER(M26),N26&gt;M26),1,0)+IF(AND(ISNUMBER(N26),N26&gt;COUNTIF('Meetings'!$B$2:$B$201,A26)),1,0)+IF(AND(G26&lt;&gt;"Email",G26&lt;&gt;"LinkedIn",G26&lt;&gt;"Multichannel"),1,0)+IF(AND(R26&lt;&gt;"Yes",R26&lt;&gt;"No"),1,0)))</x:f>
        <x:v>0</x:v>
      </x:c>
    </x:row>
    <x:row r="27" ht="60" customHeight="1">
      <x:c r="A27" s="23"/>
      <x:c r="B27" s="23"/>
      <x:c r="C27" s="23"/>
      <x:c r="D27" s="24"/>
      <x:c r="E27" s="24"/>
      <x:c r="F27" s="24"/>
      <x:c r="G27" s="23"/>
      <x:c r="H27" s="23"/>
      <x:c r="I27" s="23"/>
      <x:c r="J27" s="23"/>
      <x:c r="K27" s="23"/>
      <x:c r="L27" s="23"/>
      <x:c r="M27" s="23"/>
      <x:c r="N27" s="23"/>
      <x:c r="O27" s="23"/>
      <x:c r="P27" s="23"/>
      <x:c r="Q27" s="23"/>
      <x:c r="R27" s="23" t="str">
        <x:v>No</x:v>
      </x:c>
      <x:c r="S27" s="25" t="n">
        <x:f>IF(A27="",IF(COUNTA(B27:Q27)&gt;0,1,0),(IF(COUNTIF($A$2:$A$201,A27)&gt;1,1,0)+IF(OR(B27="",C27="",H27="",O27="",Q27=""),1,0)+IF(OR(NOT(ISNUMBER(D27)),NOT(ISNUMBER(E27)),NOT(ISNUMBER(F27)),D27&lt;=0,E27&lt;D27,F27&lt;E27),1,0)+IF(AND(I27&lt;&gt;"",OR(NOT(ISNUMBER(I27)),I27&lt;0,MOD(I27,1)&lt;&gt;0)),1,0)+IF(AND(J27&lt;&gt;"",OR(NOT(ISNUMBER(J27)),J27&lt;0,MOD(J27,1)&lt;&gt;0)),1,0)+IF(AND(K27&lt;&gt;"",OR(NOT(ISNUMBER(K27)),K27&lt;0,MOD(K27,1)&lt;&gt;0)),1,0)+IF(AND(L27&lt;&gt;"",OR(NOT(ISNUMBER(L27)),L27&lt;0,MOD(L27,1)&lt;&gt;0)),1,0)+IF(AND(M27&lt;&gt;"",OR(NOT(ISNUMBER(M27)),M27&lt;0,MOD(M27,1)&lt;&gt;0)),1,0)+IF(AND(N27&lt;&gt;"",OR(NOT(ISNUMBER(N27)),N27&lt;0,MOD(N27,1)&lt;&gt;0)),1,0)+IF(AND(ISNUMBER(J27),ISNUMBER(I27),J27&gt;I27),1,0)+IF(AND(ISNUMBER(K27),ISNUMBER(J27),K27&gt;J27),1,0)+IF(AND(ISNUMBER(L27),ISNUMBER(I27),L27&gt;I27),1,0)+IF(AND(ISNUMBER(M27),ISNUMBER(L27),M27&gt;L27),1,0)+IF(AND(ISNUMBER(N27),ISNUMBER(M27),N27&gt;M27),1,0)+IF(AND(ISNUMBER(N27),N27&gt;COUNTIF('Meetings'!$B$2:$B$201,A27)),1,0)+IF(AND(G27&lt;&gt;"Email",G27&lt;&gt;"LinkedIn",G27&lt;&gt;"Multichannel"),1,0)+IF(AND(R27&lt;&gt;"Yes",R27&lt;&gt;"No"),1,0)))</x:f>
        <x:v>0</x:v>
      </x:c>
    </x:row>
    <x:row r="28" ht="60" customHeight="1">
      <x:c r="A28" s="23"/>
      <x:c r="B28" s="23"/>
      <x:c r="C28" s="23"/>
      <x:c r="D28" s="24"/>
      <x:c r="E28" s="24"/>
      <x:c r="F28" s="24"/>
      <x:c r="G28" s="23"/>
      <x:c r="H28" s="23"/>
      <x:c r="I28" s="23"/>
      <x:c r="J28" s="23"/>
      <x:c r="K28" s="23"/>
      <x:c r="L28" s="23"/>
      <x:c r="M28" s="23"/>
      <x:c r="N28" s="23"/>
      <x:c r="O28" s="23"/>
      <x:c r="P28" s="23"/>
      <x:c r="Q28" s="23"/>
      <x:c r="R28" s="23" t="str">
        <x:v>No</x:v>
      </x:c>
      <x:c r="S28" s="25" t="n">
        <x:f>IF(A28="",IF(COUNTA(B28:Q28)&gt;0,1,0),(IF(COUNTIF($A$2:$A$201,A28)&gt;1,1,0)+IF(OR(B28="",C28="",H28="",O28="",Q28=""),1,0)+IF(OR(NOT(ISNUMBER(D28)),NOT(ISNUMBER(E28)),NOT(ISNUMBER(F28)),D28&lt;=0,E28&lt;D28,F28&lt;E28),1,0)+IF(AND(I28&lt;&gt;"",OR(NOT(ISNUMBER(I28)),I28&lt;0,MOD(I28,1)&lt;&gt;0)),1,0)+IF(AND(J28&lt;&gt;"",OR(NOT(ISNUMBER(J28)),J28&lt;0,MOD(J28,1)&lt;&gt;0)),1,0)+IF(AND(K28&lt;&gt;"",OR(NOT(ISNUMBER(K28)),K28&lt;0,MOD(K28,1)&lt;&gt;0)),1,0)+IF(AND(L28&lt;&gt;"",OR(NOT(ISNUMBER(L28)),L28&lt;0,MOD(L28,1)&lt;&gt;0)),1,0)+IF(AND(M28&lt;&gt;"",OR(NOT(ISNUMBER(M28)),M28&lt;0,MOD(M28,1)&lt;&gt;0)),1,0)+IF(AND(N28&lt;&gt;"",OR(NOT(ISNUMBER(N28)),N28&lt;0,MOD(N28,1)&lt;&gt;0)),1,0)+IF(AND(ISNUMBER(J28),ISNUMBER(I28),J28&gt;I28),1,0)+IF(AND(ISNUMBER(K28),ISNUMBER(J28),K28&gt;J28),1,0)+IF(AND(ISNUMBER(L28),ISNUMBER(I28),L28&gt;I28),1,0)+IF(AND(ISNUMBER(M28),ISNUMBER(L28),M28&gt;L28),1,0)+IF(AND(ISNUMBER(N28),ISNUMBER(M28),N28&gt;M28),1,0)+IF(AND(ISNUMBER(N28),N28&gt;COUNTIF('Meetings'!$B$2:$B$201,A28)),1,0)+IF(AND(G28&lt;&gt;"Email",G28&lt;&gt;"LinkedIn",G28&lt;&gt;"Multichannel"),1,0)+IF(AND(R28&lt;&gt;"Yes",R28&lt;&gt;"No"),1,0)))</x:f>
        <x:v>0</x:v>
      </x:c>
    </x:row>
    <x:row r="29" ht="60" customHeight="1">
      <x:c r="A29" s="23"/>
      <x:c r="B29" s="23"/>
      <x:c r="C29" s="23"/>
      <x:c r="D29" s="24"/>
      <x:c r="E29" s="24"/>
      <x:c r="F29" s="24"/>
      <x:c r="G29" s="23"/>
      <x:c r="H29" s="23"/>
      <x:c r="I29" s="23"/>
      <x:c r="J29" s="23"/>
      <x:c r="K29" s="23"/>
      <x:c r="L29" s="23"/>
      <x:c r="M29" s="23"/>
      <x:c r="N29" s="23"/>
      <x:c r="O29" s="23"/>
      <x:c r="P29" s="23"/>
      <x:c r="Q29" s="23"/>
      <x:c r="R29" s="23" t="str">
        <x:v>No</x:v>
      </x:c>
      <x:c r="S29" s="25" t="n">
        <x:f>IF(A29="",IF(COUNTA(B29:Q29)&gt;0,1,0),(IF(COUNTIF($A$2:$A$201,A29)&gt;1,1,0)+IF(OR(B29="",C29="",H29="",O29="",Q29=""),1,0)+IF(OR(NOT(ISNUMBER(D29)),NOT(ISNUMBER(E29)),NOT(ISNUMBER(F29)),D29&lt;=0,E29&lt;D29,F29&lt;E29),1,0)+IF(AND(I29&lt;&gt;"",OR(NOT(ISNUMBER(I29)),I29&lt;0,MOD(I29,1)&lt;&gt;0)),1,0)+IF(AND(J29&lt;&gt;"",OR(NOT(ISNUMBER(J29)),J29&lt;0,MOD(J29,1)&lt;&gt;0)),1,0)+IF(AND(K29&lt;&gt;"",OR(NOT(ISNUMBER(K29)),K29&lt;0,MOD(K29,1)&lt;&gt;0)),1,0)+IF(AND(L29&lt;&gt;"",OR(NOT(ISNUMBER(L29)),L29&lt;0,MOD(L29,1)&lt;&gt;0)),1,0)+IF(AND(M29&lt;&gt;"",OR(NOT(ISNUMBER(M29)),M29&lt;0,MOD(M29,1)&lt;&gt;0)),1,0)+IF(AND(N29&lt;&gt;"",OR(NOT(ISNUMBER(N29)),N29&lt;0,MOD(N29,1)&lt;&gt;0)),1,0)+IF(AND(ISNUMBER(J29),ISNUMBER(I29),J29&gt;I29),1,0)+IF(AND(ISNUMBER(K29),ISNUMBER(J29),K29&gt;J29),1,0)+IF(AND(ISNUMBER(L29),ISNUMBER(I29),L29&gt;I29),1,0)+IF(AND(ISNUMBER(M29),ISNUMBER(L29),M29&gt;L29),1,0)+IF(AND(ISNUMBER(N29),ISNUMBER(M29),N29&gt;M29),1,0)+IF(AND(ISNUMBER(N29),N29&gt;COUNTIF('Meetings'!$B$2:$B$201,A29)),1,0)+IF(AND(G29&lt;&gt;"Email",G29&lt;&gt;"LinkedIn",G29&lt;&gt;"Multichannel"),1,0)+IF(AND(R29&lt;&gt;"Yes",R29&lt;&gt;"No"),1,0)))</x:f>
        <x:v>0</x:v>
      </x:c>
    </x:row>
    <x:row r="30" ht="60" customHeight="1">
      <x:c r="A30" s="23"/>
      <x:c r="B30" s="23"/>
      <x:c r="C30" s="23"/>
      <x:c r="D30" s="24"/>
      <x:c r="E30" s="24"/>
      <x:c r="F30" s="24"/>
      <x:c r="G30" s="23"/>
      <x:c r="H30" s="23"/>
      <x:c r="I30" s="23"/>
      <x:c r="J30" s="23"/>
      <x:c r="K30" s="23"/>
      <x:c r="L30" s="23"/>
      <x:c r="M30" s="23"/>
      <x:c r="N30" s="23"/>
      <x:c r="O30" s="23"/>
      <x:c r="P30" s="23"/>
      <x:c r="Q30" s="23"/>
      <x:c r="R30" s="23" t="str">
        <x:v>No</x:v>
      </x:c>
      <x:c r="S30" s="25" t="n">
        <x:f>IF(A30="",IF(COUNTA(B30:Q30)&gt;0,1,0),(IF(COUNTIF($A$2:$A$201,A30)&gt;1,1,0)+IF(OR(B30="",C30="",H30="",O30="",Q30=""),1,0)+IF(OR(NOT(ISNUMBER(D30)),NOT(ISNUMBER(E30)),NOT(ISNUMBER(F30)),D30&lt;=0,E30&lt;D30,F30&lt;E30),1,0)+IF(AND(I30&lt;&gt;"",OR(NOT(ISNUMBER(I30)),I30&lt;0,MOD(I30,1)&lt;&gt;0)),1,0)+IF(AND(J30&lt;&gt;"",OR(NOT(ISNUMBER(J30)),J30&lt;0,MOD(J30,1)&lt;&gt;0)),1,0)+IF(AND(K30&lt;&gt;"",OR(NOT(ISNUMBER(K30)),K30&lt;0,MOD(K30,1)&lt;&gt;0)),1,0)+IF(AND(L30&lt;&gt;"",OR(NOT(ISNUMBER(L30)),L30&lt;0,MOD(L30,1)&lt;&gt;0)),1,0)+IF(AND(M30&lt;&gt;"",OR(NOT(ISNUMBER(M30)),M30&lt;0,MOD(M30,1)&lt;&gt;0)),1,0)+IF(AND(N30&lt;&gt;"",OR(NOT(ISNUMBER(N30)),N30&lt;0,MOD(N30,1)&lt;&gt;0)),1,0)+IF(AND(ISNUMBER(J30),ISNUMBER(I30),J30&gt;I30),1,0)+IF(AND(ISNUMBER(K30),ISNUMBER(J30),K30&gt;J30),1,0)+IF(AND(ISNUMBER(L30),ISNUMBER(I30),L30&gt;I30),1,0)+IF(AND(ISNUMBER(M30),ISNUMBER(L30),M30&gt;L30),1,0)+IF(AND(ISNUMBER(N30),ISNUMBER(M30),N30&gt;M30),1,0)+IF(AND(ISNUMBER(N30),N30&gt;COUNTIF('Meetings'!$B$2:$B$201,A30)),1,0)+IF(AND(G30&lt;&gt;"Email",G30&lt;&gt;"LinkedIn",G30&lt;&gt;"Multichannel"),1,0)+IF(AND(R30&lt;&gt;"Yes",R30&lt;&gt;"No"),1,0)))</x:f>
        <x:v>0</x:v>
      </x:c>
    </x:row>
    <x:row r="31" ht="60" customHeight="1">
      <x:c r="A31" s="23"/>
      <x:c r="B31" s="23"/>
      <x:c r="C31" s="23"/>
      <x:c r="D31" s="24"/>
      <x:c r="E31" s="24"/>
      <x:c r="F31" s="24"/>
      <x:c r="G31" s="23"/>
      <x:c r="H31" s="23"/>
      <x:c r="I31" s="23"/>
      <x:c r="J31" s="23"/>
      <x:c r="K31" s="23"/>
      <x:c r="L31" s="23"/>
      <x:c r="M31" s="23"/>
      <x:c r="N31" s="23"/>
      <x:c r="O31" s="23"/>
      <x:c r="P31" s="23"/>
      <x:c r="Q31" s="23"/>
      <x:c r="R31" s="23" t="str">
        <x:v>No</x:v>
      </x:c>
      <x:c r="S31" s="25" t="n">
        <x:f>IF(A31="",IF(COUNTA(B31:Q31)&gt;0,1,0),(IF(COUNTIF($A$2:$A$201,A31)&gt;1,1,0)+IF(OR(B31="",C31="",H31="",O31="",Q31=""),1,0)+IF(OR(NOT(ISNUMBER(D31)),NOT(ISNUMBER(E31)),NOT(ISNUMBER(F31)),D31&lt;=0,E31&lt;D31,F31&lt;E31),1,0)+IF(AND(I31&lt;&gt;"",OR(NOT(ISNUMBER(I31)),I31&lt;0,MOD(I31,1)&lt;&gt;0)),1,0)+IF(AND(J31&lt;&gt;"",OR(NOT(ISNUMBER(J31)),J31&lt;0,MOD(J31,1)&lt;&gt;0)),1,0)+IF(AND(K31&lt;&gt;"",OR(NOT(ISNUMBER(K31)),K31&lt;0,MOD(K31,1)&lt;&gt;0)),1,0)+IF(AND(L31&lt;&gt;"",OR(NOT(ISNUMBER(L31)),L31&lt;0,MOD(L31,1)&lt;&gt;0)),1,0)+IF(AND(M31&lt;&gt;"",OR(NOT(ISNUMBER(M31)),M31&lt;0,MOD(M31,1)&lt;&gt;0)),1,0)+IF(AND(N31&lt;&gt;"",OR(NOT(ISNUMBER(N31)),N31&lt;0,MOD(N31,1)&lt;&gt;0)),1,0)+IF(AND(ISNUMBER(J31),ISNUMBER(I31),J31&gt;I31),1,0)+IF(AND(ISNUMBER(K31),ISNUMBER(J31),K31&gt;J31),1,0)+IF(AND(ISNUMBER(L31),ISNUMBER(I31),L31&gt;I31),1,0)+IF(AND(ISNUMBER(M31),ISNUMBER(L31),M31&gt;L31),1,0)+IF(AND(ISNUMBER(N31),ISNUMBER(M31),N31&gt;M31),1,0)+IF(AND(ISNUMBER(N31),N31&gt;COUNTIF('Meetings'!$B$2:$B$201,A31)),1,0)+IF(AND(G31&lt;&gt;"Email",G31&lt;&gt;"LinkedIn",G31&lt;&gt;"Multichannel"),1,0)+IF(AND(R31&lt;&gt;"Yes",R31&lt;&gt;"No"),1,0)))</x:f>
        <x:v>0</x:v>
      </x:c>
    </x:row>
    <x:row r="32" ht="60" customHeight="1">
      <x:c r="A32" s="23"/>
      <x:c r="B32" s="23"/>
      <x:c r="C32" s="23"/>
      <x:c r="D32" s="24"/>
      <x:c r="E32" s="24"/>
      <x:c r="F32" s="24"/>
      <x:c r="G32" s="23"/>
      <x:c r="H32" s="23"/>
      <x:c r="I32" s="23"/>
      <x:c r="J32" s="23"/>
      <x:c r="K32" s="23"/>
      <x:c r="L32" s="23"/>
      <x:c r="M32" s="23"/>
      <x:c r="N32" s="23"/>
      <x:c r="O32" s="23"/>
      <x:c r="P32" s="23"/>
      <x:c r="Q32" s="23"/>
      <x:c r="R32" s="23" t="str">
        <x:v>No</x:v>
      </x:c>
      <x:c r="S32" s="25" t="n">
        <x:f>IF(A32="",IF(COUNTA(B32:Q32)&gt;0,1,0),(IF(COUNTIF($A$2:$A$201,A32)&gt;1,1,0)+IF(OR(B32="",C32="",H32="",O32="",Q32=""),1,0)+IF(OR(NOT(ISNUMBER(D32)),NOT(ISNUMBER(E32)),NOT(ISNUMBER(F32)),D32&lt;=0,E32&lt;D32,F32&lt;E32),1,0)+IF(AND(I32&lt;&gt;"",OR(NOT(ISNUMBER(I32)),I32&lt;0,MOD(I32,1)&lt;&gt;0)),1,0)+IF(AND(J32&lt;&gt;"",OR(NOT(ISNUMBER(J32)),J32&lt;0,MOD(J32,1)&lt;&gt;0)),1,0)+IF(AND(K32&lt;&gt;"",OR(NOT(ISNUMBER(K32)),K32&lt;0,MOD(K32,1)&lt;&gt;0)),1,0)+IF(AND(L32&lt;&gt;"",OR(NOT(ISNUMBER(L32)),L32&lt;0,MOD(L32,1)&lt;&gt;0)),1,0)+IF(AND(M32&lt;&gt;"",OR(NOT(ISNUMBER(M32)),M32&lt;0,MOD(M32,1)&lt;&gt;0)),1,0)+IF(AND(N32&lt;&gt;"",OR(NOT(ISNUMBER(N32)),N32&lt;0,MOD(N32,1)&lt;&gt;0)),1,0)+IF(AND(ISNUMBER(J32),ISNUMBER(I32),J32&gt;I32),1,0)+IF(AND(ISNUMBER(K32),ISNUMBER(J32),K32&gt;J32),1,0)+IF(AND(ISNUMBER(L32),ISNUMBER(I32),L32&gt;I32),1,0)+IF(AND(ISNUMBER(M32),ISNUMBER(L32),M32&gt;L32),1,0)+IF(AND(ISNUMBER(N32),ISNUMBER(M32),N32&gt;M32),1,0)+IF(AND(ISNUMBER(N32),N32&gt;COUNTIF('Meetings'!$B$2:$B$201,A32)),1,0)+IF(AND(G32&lt;&gt;"Email",G32&lt;&gt;"LinkedIn",G32&lt;&gt;"Multichannel"),1,0)+IF(AND(R32&lt;&gt;"Yes",R32&lt;&gt;"No"),1,0)))</x:f>
        <x:v>0</x:v>
      </x:c>
    </x:row>
    <x:row r="33" ht="60" customHeight="1">
      <x:c r="A33" s="23"/>
      <x:c r="B33" s="23"/>
      <x:c r="C33" s="23"/>
      <x:c r="D33" s="24"/>
      <x:c r="E33" s="24"/>
      <x:c r="F33" s="24"/>
      <x:c r="G33" s="23"/>
      <x:c r="H33" s="23"/>
      <x:c r="I33" s="23"/>
      <x:c r="J33" s="23"/>
      <x:c r="K33" s="23"/>
      <x:c r="L33" s="23"/>
      <x:c r="M33" s="23"/>
      <x:c r="N33" s="23"/>
      <x:c r="O33" s="23"/>
      <x:c r="P33" s="23"/>
      <x:c r="Q33" s="23"/>
      <x:c r="R33" s="23" t="str">
        <x:v>No</x:v>
      </x:c>
      <x:c r="S33" s="25" t="n">
        <x:f>IF(A33="",IF(COUNTA(B33:Q33)&gt;0,1,0),(IF(COUNTIF($A$2:$A$201,A33)&gt;1,1,0)+IF(OR(B33="",C33="",H33="",O33="",Q33=""),1,0)+IF(OR(NOT(ISNUMBER(D33)),NOT(ISNUMBER(E33)),NOT(ISNUMBER(F33)),D33&lt;=0,E33&lt;D33,F33&lt;E33),1,0)+IF(AND(I33&lt;&gt;"",OR(NOT(ISNUMBER(I33)),I33&lt;0,MOD(I33,1)&lt;&gt;0)),1,0)+IF(AND(J33&lt;&gt;"",OR(NOT(ISNUMBER(J33)),J33&lt;0,MOD(J33,1)&lt;&gt;0)),1,0)+IF(AND(K33&lt;&gt;"",OR(NOT(ISNUMBER(K33)),K33&lt;0,MOD(K33,1)&lt;&gt;0)),1,0)+IF(AND(L33&lt;&gt;"",OR(NOT(ISNUMBER(L33)),L33&lt;0,MOD(L33,1)&lt;&gt;0)),1,0)+IF(AND(M33&lt;&gt;"",OR(NOT(ISNUMBER(M33)),M33&lt;0,MOD(M33,1)&lt;&gt;0)),1,0)+IF(AND(N33&lt;&gt;"",OR(NOT(ISNUMBER(N33)),N33&lt;0,MOD(N33,1)&lt;&gt;0)),1,0)+IF(AND(ISNUMBER(J33),ISNUMBER(I33),J33&gt;I33),1,0)+IF(AND(ISNUMBER(K33),ISNUMBER(J33),K33&gt;J33),1,0)+IF(AND(ISNUMBER(L33),ISNUMBER(I33),L33&gt;I33),1,0)+IF(AND(ISNUMBER(M33),ISNUMBER(L33),M33&gt;L33),1,0)+IF(AND(ISNUMBER(N33),ISNUMBER(M33),N33&gt;M33),1,0)+IF(AND(ISNUMBER(N33),N33&gt;COUNTIF('Meetings'!$B$2:$B$201,A33)),1,0)+IF(AND(G33&lt;&gt;"Email",G33&lt;&gt;"LinkedIn",G33&lt;&gt;"Multichannel"),1,0)+IF(AND(R33&lt;&gt;"Yes",R33&lt;&gt;"No"),1,0)))</x:f>
        <x:v>0</x:v>
      </x:c>
    </x:row>
    <x:row r="34" ht="60" customHeight="1">
      <x:c r="A34" s="23"/>
      <x:c r="B34" s="23"/>
      <x:c r="C34" s="23"/>
      <x:c r="D34" s="24"/>
      <x:c r="E34" s="24"/>
      <x:c r="F34" s="24"/>
      <x:c r="G34" s="23"/>
      <x:c r="H34" s="23"/>
      <x:c r="I34" s="23"/>
      <x:c r="J34" s="23"/>
      <x:c r="K34" s="23"/>
      <x:c r="L34" s="23"/>
      <x:c r="M34" s="23"/>
      <x:c r="N34" s="23"/>
      <x:c r="O34" s="23"/>
      <x:c r="P34" s="23"/>
      <x:c r="Q34" s="23"/>
      <x:c r="R34" s="23" t="str">
        <x:v>No</x:v>
      </x:c>
      <x:c r="S34" s="25" t="n">
        <x:f>IF(A34="",IF(COUNTA(B34:Q34)&gt;0,1,0),(IF(COUNTIF($A$2:$A$201,A34)&gt;1,1,0)+IF(OR(B34="",C34="",H34="",O34="",Q34=""),1,0)+IF(OR(NOT(ISNUMBER(D34)),NOT(ISNUMBER(E34)),NOT(ISNUMBER(F34)),D34&lt;=0,E34&lt;D34,F34&lt;E34),1,0)+IF(AND(I34&lt;&gt;"",OR(NOT(ISNUMBER(I34)),I34&lt;0,MOD(I34,1)&lt;&gt;0)),1,0)+IF(AND(J34&lt;&gt;"",OR(NOT(ISNUMBER(J34)),J34&lt;0,MOD(J34,1)&lt;&gt;0)),1,0)+IF(AND(K34&lt;&gt;"",OR(NOT(ISNUMBER(K34)),K34&lt;0,MOD(K34,1)&lt;&gt;0)),1,0)+IF(AND(L34&lt;&gt;"",OR(NOT(ISNUMBER(L34)),L34&lt;0,MOD(L34,1)&lt;&gt;0)),1,0)+IF(AND(M34&lt;&gt;"",OR(NOT(ISNUMBER(M34)),M34&lt;0,MOD(M34,1)&lt;&gt;0)),1,0)+IF(AND(N34&lt;&gt;"",OR(NOT(ISNUMBER(N34)),N34&lt;0,MOD(N34,1)&lt;&gt;0)),1,0)+IF(AND(ISNUMBER(J34),ISNUMBER(I34),J34&gt;I34),1,0)+IF(AND(ISNUMBER(K34),ISNUMBER(J34),K34&gt;J34),1,0)+IF(AND(ISNUMBER(L34),ISNUMBER(I34),L34&gt;I34),1,0)+IF(AND(ISNUMBER(M34),ISNUMBER(L34),M34&gt;L34),1,0)+IF(AND(ISNUMBER(N34),ISNUMBER(M34),N34&gt;M34),1,0)+IF(AND(ISNUMBER(N34),N34&gt;COUNTIF('Meetings'!$B$2:$B$201,A34)),1,0)+IF(AND(G34&lt;&gt;"Email",G34&lt;&gt;"LinkedIn",G34&lt;&gt;"Multichannel"),1,0)+IF(AND(R34&lt;&gt;"Yes",R34&lt;&gt;"No"),1,0)))</x:f>
        <x:v>0</x:v>
      </x:c>
    </x:row>
    <x:row r="35" ht="60" customHeight="1">
      <x:c r="A35" s="23"/>
      <x:c r="B35" s="23"/>
      <x:c r="C35" s="23"/>
      <x:c r="D35" s="24"/>
      <x:c r="E35" s="24"/>
      <x:c r="F35" s="24"/>
      <x:c r="G35" s="23"/>
      <x:c r="H35" s="23"/>
      <x:c r="I35" s="23"/>
      <x:c r="J35" s="23"/>
      <x:c r="K35" s="23"/>
      <x:c r="L35" s="23"/>
      <x:c r="M35" s="23"/>
      <x:c r="N35" s="23"/>
      <x:c r="O35" s="23"/>
      <x:c r="P35" s="23"/>
      <x:c r="Q35" s="23"/>
      <x:c r="R35" s="23" t="str">
        <x:v>No</x:v>
      </x:c>
      <x:c r="S35" s="25" t="n">
        <x:f>IF(A35="",IF(COUNTA(B35:Q35)&gt;0,1,0),(IF(COUNTIF($A$2:$A$201,A35)&gt;1,1,0)+IF(OR(B35="",C35="",H35="",O35="",Q35=""),1,0)+IF(OR(NOT(ISNUMBER(D35)),NOT(ISNUMBER(E35)),NOT(ISNUMBER(F35)),D35&lt;=0,E35&lt;D35,F35&lt;E35),1,0)+IF(AND(I35&lt;&gt;"",OR(NOT(ISNUMBER(I35)),I35&lt;0,MOD(I35,1)&lt;&gt;0)),1,0)+IF(AND(J35&lt;&gt;"",OR(NOT(ISNUMBER(J35)),J35&lt;0,MOD(J35,1)&lt;&gt;0)),1,0)+IF(AND(K35&lt;&gt;"",OR(NOT(ISNUMBER(K35)),K35&lt;0,MOD(K35,1)&lt;&gt;0)),1,0)+IF(AND(L35&lt;&gt;"",OR(NOT(ISNUMBER(L35)),L35&lt;0,MOD(L35,1)&lt;&gt;0)),1,0)+IF(AND(M35&lt;&gt;"",OR(NOT(ISNUMBER(M35)),M35&lt;0,MOD(M35,1)&lt;&gt;0)),1,0)+IF(AND(N35&lt;&gt;"",OR(NOT(ISNUMBER(N35)),N35&lt;0,MOD(N35,1)&lt;&gt;0)),1,0)+IF(AND(ISNUMBER(J35),ISNUMBER(I35),J35&gt;I35),1,0)+IF(AND(ISNUMBER(K35),ISNUMBER(J35),K35&gt;J35),1,0)+IF(AND(ISNUMBER(L35),ISNUMBER(I35),L35&gt;I35),1,0)+IF(AND(ISNUMBER(M35),ISNUMBER(L35),M35&gt;L35),1,0)+IF(AND(ISNUMBER(N35),ISNUMBER(M35),N35&gt;M35),1,0)+IF(AND(ISNUMBER(N35),N35&gt;COUNTIF('Meetings'!$B$2:$B$201,A35)),1,0)+IF(AND(G35&lt;&gt;"Email",G35&lt;&gt;"LinkedIn",G35&lt;&gt;"Multichannel"),1,0)+IF(AND(R35&lt;&gt;"Yes",R35&lt;&gt;"No"),1,0)))</x:f>
        <x:v>0</x:v>
      </x:c>
    </x:row>
    <x:row r="36" ht="60" customHeight="1">
      <x:c r="A36" s="23"/>
      <x:c r="B36" s="23"/>
      <x:c r="C36" s="23"/>
      <x:c r="D36" s="24"/>
      <x:c r="E36" s="24"/>
      <x:c r="F36" s="24"/>
      <x:c r="G36" s="23"/>
      <x:c r="H36" s="23"/>
      <x:c r="I36" s="23"/>
      <x:c r="J36" s="23"/>
      <x:c r="K36" s="23"/>
      <x:c r="L36" s="23"/>
      <x:c r="M36" s="23"/>
      <x:c r="N36" s="23"/>
      <x:c r="O36" s="23"/>
      <x:c r="P36" s="23"/>
      <x:c r="Q36" s="23"/>
      <x:c r="R36" s="23" t="str">
        <x:v>No</x:v>
      </x:c>
      <x:c r="S36" s="25" t="n">
        <x:f>IF(A36="",IF(COUNTA(B36:Q36)&gt;0,1,0),(IF(COUNTIF($A$2:$A$201,A36)&gt;1,1,0)+IF(OR(B36="",C36="",H36="",O36="",Q36=""),1,0)+IF(OR(NOT(ISNUMBER(D36)),NOT(ISNUMBER(E36)),NOT(ISNUMBER(F36)),D36&lt;=0,E36&lt;D36,F36&lt;E36),1,0)+IF(AND(I36&lt;&gt;"",OR(NOT(ISNUMBER(I36)),I36&lt;0,MOD(I36,1)&lt;&gt;0)),1,0)+IF(AND(J36&lt;&gt;"",OR(NOT(ISNUMBER(J36)),J36&lt;0,MOD(J36,1)&lt;&gt;0)),1,0)+IF(AND(K36&lt;&gt;"",OR(NOT(ISNUMBER(K36)),K36&lt;0,MOD(K36,1)&lt;&gt;0)),1,0)+IF(AND(L36&lt;&gt;"",OR(NOT(ISNUMBER(L36)),L36&lt;0,MOD(L36,1)&lt;&gt;0)),1,0)+IF(AND(M36&lt;&gt;"",OR(NOT(ISNUMBER(M36)),M36&lt;0,MOD(M36,1)&lt;&gt;0)),1,0)+IF(AND(N36&lt;&gt;"",OR(NOT(ISNUMBER(N36)),N36&lt;0,MOD(N36,1)&lt;&gt;0)),1,0)+IF(AND(ISNUMBER(J36),ISNUMBER(I36),J36&gt;I36),1,0)+IF(AND(ISNUMBER(K36),ISNUMBER(J36),K36&gt;J36),1,0)+IF(AND(ISNUMBER(L36),ISNUMBER(I36),L36&gt;I36),1,0)+IF(AND(ISNUMBER(M36),ISNUMBER(L36),M36&gt;L36),1,0)+IF(AND(ISNUMBER(N36),ISNUMBER(M36),N36&gt;M36),1,0)+IF(AND(ISNUMBER(N36),N36&gt;COUNTIF('Meetings'!$B$2:$B$201,A36)),1,0)+IF(AND(G36&lt;&gt;"Email",G36&lt;&gt;"LinkedIn",G36&lt;&gt;"Multichannel"),1,0)+IF(AND(R36&lt;&gt;"Yes",R36&lt;&gt;"No"),1,0)))</x:f>
        <x:v>0</x:v>
      </x:c>
    </x:row>
    <x:row r="37" ht="60" customHeight="1">
      <x:c r="A37" s="23"/>
      <x:c r="B37" s="23"/>
      <x:c r="C37" s="23"/>
      <x:c r="D37" s="24"/>
      <x:c r="E37" s="24"/>
      <x:c r="F37" s="24"/>
      <x:c r="G37" s="23"/>
      <x:c r="H37" s="23"/>
      <x:c r="I37" s="23"/>
      <x:c r="J37" s="23"/>
      <x:c r="K37" s="23"/>
      <x:c r="L37" s="23"/>
      <x:c r="M37" s="23"/>
      <x:c r="N37" s="23"/>
      <x:c r="O37" s="23"/>
      <x:c r="P37" s="23"/>
      <x:c r="Q37" s="23"/>
      <x:c r="R37" s="23" t="str">
        <x:v>No</x:v>
      </x:c>
      <x:c r="S37" s="25" t="n">
        <x:f>IF(A37="",IF(COUNTA(B37:Q37)&gt;0,1,0),(IF(COUNTIF($A$2:$A$201,A37)&gt;1,1,0)+IF(OR(B37="",C37="",H37="",O37="",Q37=""),1,0)+IF(OR(NOT(ISNUMBER(D37)),NOT(ISNUMBER(E37)),NOT(ISNUMBER(F37)),D37&lt;=0,E37&lt;D37,F37&lt;E37),1,0)+IF(AND(I37&lt;&gt;"",OR(NOT(ISNUMBER(I37)),I37&lt;0,MOD(I37,1)&lt;&gt;0)),1,0)+IF(AND(J37&lt;&gt;"",OR(NOT(ISNUMBER(J37)),J37&lt;0,MOD(J37,1)&lt;&gt;0)),1,0)+IF(AND(K37&lt;&gt;"",OR(NOT(ISNUMBER(K37)),K37&lt;0,MOD(K37,1)&lt;&gt;0)),1,0)+IF(AND(L37&lt;&gt;"",OR(NOT(ISNUMBER(L37)),L37&lt;0,MOD(L37,1)&lt;&gt;0)),1,0)+IF(AND(M37&lt;&gt;"",OR(NOT(ISNUMBER(M37)),M37&lt;0,MOD(M37,1)&lt;&gt;0)),1,0)+IF(AND(N37&lt;&gt;"",OR(NOT(ISNUMBER(N37)),N37&lt;0,MOD(N37,1)&lt;&gt;0)),1,0)+IF(AND(ISNUMBER(J37),ISNUMBER(I37),J37&gt;I37),1,0)+IF(AND(ISNUMBER(K37),ISNUMBER(J37),K37&gt;J37),1,0)+IF(AND(ISNUMBER(L37),ISNUMBER(I37),L37&gt;I37),1,0)+IF(AND(ISNUMBER(M37),ISNUMBER(L37),M37&gt;L37),1,0)+IF(AND(ISNUMBER(N37),ISNUMBER(M37),N37&gt;M37),1,0)+IF(AND(ISNUMBER(N37),N37&gt;COUNTIF('Meetings'!$B$2:$B$201,A37)),1,0)+IF(AND(G37&lt;&gt;"Email",G37&lt;&gt;"LinkedIn",G37&lt;&gt;"Multichannel"),1,0)+IF(AND(R37&lt;&gt;"Yes",R37&lt;&gt;"No"),1,0)))</x:f>
        <x:v>0</x:v>
      </x:c>
    </x:row>
    <x:row r="38" ht="60" customHeight="1">
      <x:c r="A38" s="23"/>
      <x:c r="B38" s="23"/>
      <x:c r="C38" s="23"/>
      <x:c r="D38" s="24"/>
      <x:c r="E38" s="24"/>
      <x:c r="F38" s="24"/>
      <x:c r="G38" s="23"/>
      <x:c r="H38" s="23"/>
      <x:c r="I38" s="23"/>
      <x:c r="J38" s="23"/>
      <x:c r="K38" s="23"/>
      <x:c r="L38" s="23"/>
      <x:c r="M38" s="23"/>
      <x:c r="N38" s="23"/>
      <x:c r="O38" s="23"/>
      <x:c r="P38" s="23"/>
      <x:c r="Q38" s="23"/>
      <x:c r="R38" s="23" t="str">
        <x:v>No</x:v>
      </x:c>
      <x:c r="S38" s="25" t="n">
        <x:f>IF(A38="",IF(COUNTA(B38:Q38)&gt;0,1,0),(IF(COUNTIF($A$2:$A$201,A38)&gt;1,1,0)+IF(OR(B38="",C38="",H38="",O38="",Q38=""),1,0)+IF(OR(NOT(ISNUMBER(D38)),NOT(ISNUMBER(E38)),NOT(ISNUMBER(F38)),D38&lt;=0,E38&lt;D38,F38&lt;E38),1,0)+IF(AND(I38&lt;&gt;"",OR(NOT(ISNUMBER(I38)),I38&lt;0,MOD(I38,1)&lt;&gt;0)),1,0)+IF(AND(J38&lt;&gt;"",OR(NOT(ISNUMBER(J38)),J38&lt;0,MOD(J38,1)&lt;&gt;0)),1,0)+IF(AND(K38&lt;&gt;"",OR(NOT(ISNUMBER(K38)),K38&lt;0,MOD(K38,1)&lt;&gt;0)),1,0)+IF(AND(L38&lt;&gt;"",OR(NOT(ISNUMBER(L38)),L38&lt;0,MOD(L38,1)&lt;&gt;0)),1,0)+IF(AND(M38&lt;&gt;"",OR(NOT(ISNUMBER(M38)),M38&lt;0,MOD(M38,1)&lt;&gt;0)),1,0)+IF(AND(N38&lt;&gt;"",OR(NOT(ISNUMBER(N38)),N38&lt;0,MOD(N38,1)&lt;&gt;0)),1,0)+IF(AND(ISNUMBER(J38),ISNUMBER(I38),J38&gt;I38),1,0)+IF(AND(ISNUMBER(K38),ISNUMBER(J38),K38&gt;J38),1,0)+IF(AND(ISNUMBER(L38),ISNUMBER(I38),L38&gt;I38),1,0)+IF(AND(ISNUMBER(M38),ISNUMBER(L38),M38&gt;L38),1,0)+IF(AND(ISNUMBER(N38),ISNUMBER(M38),N38&gt;M38),1,0)+IF(AND(ISNUMBER(N38),N38&gt;COUNTIF('Meetings'!$B$2:$B$201,A38)),1,0)+IF(AND(G38&lt;&gt;"Email",G38&lt;&gt;"LinkedIn",G38&lt;&gt;"Multichannel"),1,0)+IF(AND(R38&lt;&gt;"Yes",R38&lt;&gt;"No"),1,0)))</x:f>
        <x:v>0</x:v>
      </x:c>
    </x:row>
    <x:row r="39" ht="60" customHeight="1">
      <x:c r="A39" s="23"/>
      <x:c r="B39" s="23"/>
      <x:c r="C39" s="23"/>
      <x:c r="D39" s="24"/>
      <x:c r="E39" s="24"/>
      <x:c r="F39" s="24"/>
      <x:c r="G39" s="23"/>
      <x:c r="H39" s="23"/>
      <x:c r="I39" s="23"/>
      <x:c r="J39" s="23"/>
      <x:c r="K39" s="23"/>
      <x:c r="L39" s="23"/>
      <x:c r="M39" s="23"/>
      <x:c r="N39" s="23"/>
      <x:c r="O39" s="23"/>
      <x:c r="P39" s="23"/>
      <x:c r="Q39" s="23"/>
      <x:c r="R39" s="23" t="str">
        <x:v>No</x:v>
      </x:c>
      <x:c r="S39" s="25" t="n">
        <x:f>IF(A39="",IF(COUNTA(B39:Q39)&gt;0,1,0),(IF(COUNTIF($A$2:$A$201,A39)&gt;1,1,0)+IF(OR(B39="",C39="",H39="",O39="",Q39=""),1,0)+IF(OR(NOT(ISNUMBER(D39)),NOT(ISNUMBER(E39)),NOT(ISNUMBER(F39)),D39&lt;=0,E39&lt;D39,F39&lt;E39),1,0)+IF(AND(I39&lt;&gt;"",OR(NOT(ISNUMBER(I39)),I39&lt;0,MOD(I39,1)&lt;&gt;0)),1,0)+IF(AND(J39&lt;&gt;"",OR(NOT(ISNUMBER(J39)),J39&lt;0,MOD(J39,1)&lt;&gt;0)),1,0)+IF(AND(K39&lt;&gt;"",OR(NOT(ISNUMBER(K39)),K39&lt;0,MOD(K39,1)&lt;&gt;0)),1,0)+IF(AND(L39&lt;&gt;"",OR(NOT(ISNUMBER(L39)),L39&lt;0,MOD(L39,1)&lt;&gt;0)),1,0)+IF(AND(M39&lt;&gt;"",OR(NOT(ISNUMBER(M39)),M39&lt;0,MOD(M39,1)&lt;&gt;0)),1,0)+IF(AND(N39&lt;&gt;"",OR(NOT(ISNUMBER(N39)),N39&lt;0,MOD(N39,1)&lt;&gt;0)),1,0)+IF(AND(ISNUMBER(J39),ISNUMBER(I39),J39&gt;I39),1,0)+IF(AND(ISNUMBER(K39),ISNUMBER(J39),K39&gt;J39),1,0)+IF(AND(ISNUMBER(L39),ISNUMBER(I39),L39&gt;I39),1,0)+IF(AND(ISNUMBER(M39),ISNUMBER(L39),M39&gt;L39),1,0)+IF(AND(ISNUMBER(N39),ISNUMBER(M39),N39&gt;M39),1,0)+IF(AND(ISNUMBER(N39),N39&gt;COUNTIF('Meetings'!$B$2:$B$201,A39)),1,0)+IF(AND(G39&lt;&gt;"Email",G39&lt;&gt;"LinkedIn",G39&lt;&gt;"Multichannel"),1,0)+IF(AND(R39&lt;&gt;"Yes",R39&lt;&gt;"No"),1,0)))</x:f>
        <x:v>0</x:v>
      </x:c>
    </x:row>
    <x:row r="40" ht="60" customHeight="1">
      <x:c r="A40" s="23"/>
      <x:c r="B40" s="23"/>
      <x:c r="C40" s="23"/>
      <x:c r="D40" s="24"/>
      <x:c r="E40" s="24"/>
      <x:c r="F40" s="24"/>
      <x:c r="G40" s="23"/>
      <x:c r="H40" s="23"/>
      <x:c r="I40" s="23"/>
      <x:c r="J40" s="23"/>
      <x:c r="K40" s="23"/>
      <x:c r="L40" s="23"/>
      <x:c r="M40" s="23"/>
      <x:c r="N40" s="23"/>
      <x:c r="O40" s="23"/>
      <x:c r="P40" s="23"/>
      <x:c r="Q40" s="23"/>
      <x:c r="R40" s="23" t="str">
        <x:v>No</x:v>
      </x:c>
      <x:c r="S40" s="25" t="n">
        <x:f>IF(A40="",IF(COUNTA(B40:Q40)&gt;0,1,0),(IF(COUNTIF($A$2:$A$201,A40)&gt;1,1,0)+IF(OR(B40="",C40="",H40="",O40="",Q40=""),1,0)+IF(OR(NOT(ISNUMBER(D40)),NOT(ISNUMBER(E40)),NOT(ISNUMBER(F40)),D40&lt;=0,E40&lt;D40,F40&lt;E40),1,0)+IF(AND(I40&lt;&gt;"",OR(NOT(ISNUMBER(I40)),I40&lt;0,MOD(I40,1)&lt;&gt;0)),1,0)+IF(AND(J40&lt;&gt;"",OR(NOT(ISNUMBER(J40)),J40&lt;0,MOD(J40,1)&lt;&gt;0)),1,0)+IF(AND(K40&lt;&gt;"",OR(NOT(ISNUMBER(K40)),K40&lt;0,MOD(K40,1)&lt;&gt;0)),1,0)+IF(AND(L40&lt;&gt;"",OR(NOT(ISNUMBER(L40)),L40&lt;0,MOD(L40,1)&lt;&gt;0)),1,0)+IF(AND(M40&lt;&gt;"",OR(NOT(ISNUMBER(M40)),M40&lt;0,MOD(M40,1)&lt;&gt;0)),1,0)+IF(AND(N40&lt;&gt;"",OR(NOT(ISNUMBER(N40)),N40&lt;0,MOD(N40,1)&lt;&gt;0)),1,0)+IF(AND(ISNUMBER(J40),ISNUMBER(I40),J40&gt;I40),1,0)+IF(AND(ISNUMBER(K40),ISNUMBER(J40),K40&gt;J40),1,0)+IF(AND(ISNUMBER(L40),ISNUMBER(I40),L40&gt;I40),1,0)+IF(AND(ISNUMBER(M40),ISNUMBER(L40),M40&gt;L40),1,0)+IF(AND(ISNUMBER(N40),ISNUMBER(M40),N40&gt;M40),1,0)+IF(AND(ISNUMBER(N40),N40&gt;COUNTIF('Meetings'!$B$2:$B$201,A40)),1,0)+IF(AND(G40&lt;&gt;"Email",G40&lt;&gt;"LinkedIn",G40&lt;&gt;"Multichannel"),1,0)+IF(AND(R40&lt;&gt;"Yes",R40&lt;&gt;"No"),1,0)))</x:f>
        <x:v>0</x:v>
      </x:c>
    </x:row>
    <x:row r="41" ht="60" customHeight="1">
      <x:c r="A41" s="23"/>
      <x:c r="B41" s="23"/>
      <x:c r="C41" s="23"/>
      <x:c r="D41" s="24"/>
      <x:c r="E41" s="24"/>
      <x:c r="F41" s="24"/>
      <x:c r="G41" s="23"/>
      <x:c r="H41" s="23"/>
      <x:c r="I41" s="23"/>
      <x:c r="J41" s="23"/>
      <x:c r="K41" s="23"/>
      <x:c r="L41" s="23"/>
      <x:c r="M41" s="23"/>
      <x:c r="N41" s="23"/>
      <x:c r="O41" s="23"/>
      <x:c r="P41" s="23"/>
      <x:c r="Q41" s="23"/>
      <x:c r="R41" s="23" t="str">
        <x:v>No</x:v>
      </x:c>
      <x:c r="S41" s="25" t="n">
        <x:f>IF(A41="",IF(COUNTA(B41:Q41)&gt;0,1,0),(IF(COUNTIF($A$2:$A$201,A41)&gt;1,1,0)+IF(OR(B41="",C41="",H41="",O41="",Q41=""),1,0)+IF(OR(NOT(ISNUMBER(D41)),NOT(ISNUMBER(E41)),NOT(ISNUMBER(F41)),D41&lt;=0,E41&lt;D41,F41&lt;E41),1,0)+IF(AND(I41&lt;&gt;"",OR(NOT(ISNUMBER(I41)),I41&lt;0,MOD(I41,1)&lt;&gt;0)),1,0)+IF(AND(J41&lt;&gt;"",OR(NOT(ISNUMBER(J41)),J41&lt;0,MOD(J41,1)&lt;&gt;0)),1,0)+IF(AND(K41&lt;&gt;"",OR(NOT(ISNUMBER(K41)),K41&lt;0,MOD(K41,1)&lt;&gt;0)),1,0)+IF(AND(L41&lt;&gt;"",OR(NOT(ISNUMBER(L41)),L41&lt;0,MOD(L41,1)&lt;&gt;0)),1,0)+IF(AND(M41&lt;&gt;"",OR(NOT(ISNUMBER(M41)),M41&lt;0,MOD(M41,1)&lt;&gt;0)),1,0)+IF(AND(N41&lt;&gt;"",OR(NOT(ISNUMBER(N41)),N41&lt;0,MOD(N41,1)&lt;&gt;0)),1,0)+IF(AND(ISNUMBER(J41),ISNUMBER(I41),J41&gt;I41),1,0)+IF(AND(ISNUMBER(K41),ISNUMBER(J41),K41&gt;J41),1,0)+IF(AND(ISNUMBER(L41),ISNUMBER(I41),L41&gt;I41),1,0)+IF(AND(ISNUMBER(M41),ISNUMBER(L41),M41&gt;L41),1,0)+IF(AND(ISNUMBER(N41),ISNUMBER(M41),N41&gt;M41),1,0)+IF(AND(ISNUMBER(N41),N41&gt;COUNTIF('Meetings'!$B$2:$B$201,A41)),1,0)+IF(AND(G41&lt;&gt;"Email",G41&lt;&gt;"LinkedIn",G41&lt;&gt;"Multichannel"),1,0)+IF(AND(R41&lt;&gt;"Yes",R41&lt;&gt;"No"),1,0)))</x:f>
        <x:v>0</x:v>
      </x:c>
    </x:row>
    <x:row r="42" ht="60" customHeight="1">
      <x:c r="A42" s="23"/>
      <x:c r="B42" s="23"/>
      <x:c r="C42" s="23"/>
      <x:c r="D42" s="24"/>
      <x:c r="E42" s="24"/>
      <x:c r="F42" s="24"/>
      <x:c r="G42" s="23"/>
      <x:c r="H42" s="23"/>
      <x:c r="I42" s="23"/>
      <x:c r="J42" s="23"/>
      <x:c r="K42" s="23"/>
      <x:c r="L42" s="23"/>
      <x:c r="M42" s="23"/>
      <x:c r="N42" s="23"/>
      <x:c r="O42" s="23"/>
      <x:c r="P42" s="23"/>
      <x:c r="Q42" s="23"/>
      <x:c r="R42" s="23" t="str">
        <x:v>No</x:v>
      </x:c>
      <x:c r="S42" s="25" t="n">
        <x:f>IF(A42="",IF(COUNTA(B42:Q42)&gt;0,1,0),(IF(COUNTIF($A$2:$A$201,A42)&gt;1,1,0)+IF(OR(B42="",C42="",H42="",O42="",Q42=""),1,0)+IF(OR(NOT(ISNUMBER(D42)),NOT(ISNUMBER(E42)),NOT(ISNUMBER(F42)),D42&lt;=0,E42&lt;D42,F42&lt;E42),1,0)+IF(AND(I42&lt;&gt;"",OR(NOT(ISNUMBER(I42)),I42&lt;0,MOD(I42,1)&lt;&gt;0)),1,0)+IF(AND(J42&lt;&gt;"",OR(NOT(ISNUMBER(J42)),J42&lt;0,MOD(J42,1)&lt;&gt;0)),1,0)+IF(AND(K42&lt;&gt;"",OR(NOT(ISNUMBER(K42)),K42&lt;0,MOD(K42,1)&lt;&gt;0)),1,0)+IF(AND(L42&lt;&gt;"",OR(NOT(ISNUMBER(L42)),L42&lt;0,MOD(L42,1)&lt;&gt;0)),1,0)+IF(AND(M42&lt;&gt;"",OR(NOT(ISNUMBER(M42)),M42&lt;0,MOD(M42,1)&lt;&gt;0)),1,0)+IF(AND(N42&lt;&gt;"",OR(NOT(ISNUMBER(N42)),N42&lt;0,MOD(N42,1)&lt;&gt;0)),1,0)+IF(AND(ISNUMBER(J42),ISNUMBER(I42),J42&gt;I42),1,0)+IF(AND(ISNUMBER(K42),ISNUMBER(J42),K42&gt;J42),1,0)+IF(AND(ISNUMBER(L42),ISNUMBER(I42),L42&gt;I42),1,0)+IF(AND(ISNUMBER(M42),ISNUMBER(L42),M42&gt;L42),1,0)+IF(AND(ISNUMBER(N42),ISNUMBER(M42),N42&gt;M42),1,0)+IF(AND(ISNUMBER(N42),N42&gt;COUNTIF('Meetings'!$B$2:$B$201,A42)),1,0)+IF(AND(G42&lt;&gt;"Email",G42&lt;&gt;"LinkedIn",G42&lt;&gt;"Multichannel"),1,0)+IF(AND(R42&lt;&gt;"Yes",R42&lt;&gt;"No"),1,0)))</x:f>
        <x:v>0</x:v>
      </x:c>
    </x:row>
    <x:row r="43" ht="60" customHeight="1">
      <x:c r="A43" s="23"/>
      <x:c r="B43" s="23"/>
      <x:c r="C43" s="23"/>
      <x:c r="D43" s="24"/>
      <x:c r="E43" s="24"/>
      <x:c r="F43" s="24"/>
      <x:c r="G43" s="23"/>
      <x:c r="H43" s="23"/>
      <x:c r="I43" s="23"/>
      <x:c r="J43" s="23"/>
      <x:c r="K43" s="23"/>
      <x:c r="L43" s="23"/>
      <x:c r="M43" s="23"/>
      <x:c r="N43" s="23"/>
      <x:c r="O43" s="23"/>
      <x:c r="P43" s="23"/>
      <x:c r="Q43" s="23"/>
      <x:c r="R43" s="23" t="str">
        <x:v>No</x:v>
      </x:c>
      <x:c r="S43" s="25" t="n">
        <x:f>IF(A43="",IF(COUNTA(B43:Q43)&gt;0,1,0),(IF(COUNTIF($A$2:$A$201,A43)&gt;1,1,0)+IF(OR(B43="",C43="",H43="",O43="",Q43=""),1,0)+IF(OR(NOT(ISNUMBER(D43)),NOT(ISNUMBER(E43)),NOT(ISNUMBER(F43)),D43&lt;=0,E43&lt;D43,F43&lt;E43),1,0)+IF(AND(I43&lt;&gt;"",OR(NOT(ISNUMBER(I43)),I43&lt;0,MOD(I43,1)&lt;&gt;0)),1,0)+IF(AND(J43&lt;&gt;"",OR(NOT(ISNUMBER(J43)),J43&lt;0,MOD(J43,1)&lt;&gt;0)),1,0)+IF(AND(K43&lt;&gt;"",OR(NOT(ISNUMBER(K43)),K43&lt;0,MOD(K43,1)&lt;&gt;0)),1,0)+IF(AND(L43&lt;&gt;"",OR(NOT(ISNUMBER(L43)),L43&lt;0,MOD(L43,1)&lt;&gt;0)),1,0)+IF(AND(M43&lt;&gt;"",OR(NOT(ISNUMBER(M43)),M43&lt;0,MOD(M43,1)&lt;&gt;0)),1,0)+IF(AND(N43&lt;&gt;"",OR(NOT(ISNUMBER(N43)),N43&lt;0,MOD(N43,1)&lt;&gt;0)),1,0)+IF(AND(ISNUMBER(J43),ISNUMBER(I43),J43&gt;I43),1,0)+IF(AND(ISNUMBER(K43),ISNUMBER(J43),K43&gt;J43),1,0)+IF(AND(ISNUMBER(L43),ISNUMBER(I43),L43&gt;I43),1,0)+IF(AND(ISNUMBER(M43),ISNUMBER(L43),M43&gt;L43),1,0)+IF(AND(ISNUMBER(N43),ISNUMBER(M43),N43&gt;M43),1,0)+IF(AND(ISNUMBER(N43),N43&gt;COUNTIF('Meetings'!$B$2:$B$201,A43)),1,0)+IF(AND(G43&lt;&gt;"Email",G43&lt;&gt;"LinkedIn",G43&lt;&gt;"Multichannel"),1,0)+IF(AND(R43&lt;&gt;"Yes",R43&lt;&gt;"No"),1,0)))</x:f>
        <x:v>0</x:v>
      </x:c>
    </x:row>
    <x:row r="44" ht="60" customHeight="1">
      <x:c r="A44" s="23"/>
      <x:c r="B44" s="23"/>
      <x:c r="C44" s="23"/>
      <x:c r="D44" s="24"/>
      <x:c r="E44" s="24"/>
      <x:c r="F44" s="24"/>
      <x:c r="G44" s="23"/>
      <x:c r="H44" s="23"/>
      <x:c r="I44" s="23"/>
      <x:c r="J44" s="23"/>
      <x:c r="K44" s="23"/>
      <x:c r="L44" s="23"/>
      <x:c r="M44" s="23"/>
      <x:c r="N44" s="23"/>
      <x:c r="O44" s="23"/>
      <x:c r="P44" s="23"/>
      <x:c r="Q44" s="23"/>
      <x:c r="R44" s="23" t="str">
        <x:v>No</x:v>
      </x:c>
      <x:c r="S44" s="25" t="n">
        <x:f>IF(A44="",IF(COUNTA(B44:Q44)&gt;0,1,0),(IF(COUNTIF($A$2:$A$201,A44)&gt;1,1,0)+IF(OR(B44="",C44="",H44="",O44="",Q44=""),1,0)+IF(OR(NOT(ISNUMBER(D44)),NOT(ISNUMBER(E44)),NOT(ISNUMBER(F44)),D44&lt;=0,E44&lt;D44,F44&lt;E44),1,0)+IF(AND(I44&lt;&gt;"",OR(NOT(ISNUMBER(I44)),I44&lt;0,MOD(I44,1)&lt;&gt;0)),1,0)+IF(AND(J44&lt;&gt;"",OR(NOT(ISNUMBER(J44)),J44&lt;0,MOD(J44,1)&lt;&gt;0)),1,0)+IF(AND(K44&lt;&gt;"",OR(NOT(ISNUMBER(K44)),K44&lt;0,MOD(K44,1)&lt;&gt;0)),1,0)+IF(AND(L44&lt;&gt;"",OR(NOT(ISNUMBER(L44)),L44&lt;0,MOD(L44,1)&lt;&gt;0)),1,0)+IF(AND(M44&lt;&gt;"",OR(NOT(ISNUMBER(M44)),M44&lt;0,MOD(M44,1)&lt;&gt;0)),1,0)+IF(AND(N44&lt;&gt;"",OR(NOT(ISNUMBER(N44)),N44&lt;0,MOD(N44,1)&lt;&gt;0)),1,0)+IF(AND(ISNUMBER(J44),ISNUMBER(I44),J44&gt;I44),1,0)+IF(AND(ISNUMBER(K44),ISNUMBER(J44),K44&gt;J44),1,0)+IF(AND(ISNUMBER(L44),ISNUMBER(I44),L44&gt;I44),1,0)+IF(AND(ISNUMBER(M44),ISNUMBER(L44),M44&gt;L44),1,0)+IF(AND(ISNUMBER(N44),ISNUMBER(M44),N44&gt;M44),1,0)+IF(AND(ISNUMBER(N44),N44&gt;COUNTIF('Meetings'!$B$2:$B$201,A44)),1,0)+IF(AND(G44&lt;&gt;"Email",G44&lt;&gt;"LinkedIn",G44&lt;&gt;"Multichannel"),1,0)+IF(AND(R44&lt;&gt;"Yes",R44&lt;&gt;"No"),1,0)))</x:f>
        <x:v>0</x:v>
      </x:c>
    </x:row>
    <x:row r="45" ht="60" customHeight="1">
      <x:c r="A45" s="23"/>
      <x:c r="B45" s="23"/>
      <x:c r="C45" s="23"/>
      <x:c r="D45" s="24"/>
      <x:c r="E45" s="24"/>
      <x:c r="F45" s="24"/>
      <x:c r="G45" s="23"/>
      <x:c r="H45" s="23"/>
      <x:c r="I45" s="23"/>
      <x:c r="J45" s="23"/>
      <x:c r="K45" s="23"/>
      <x:c r="L45" s="23"/>
      <x:c r="M45" s="23"/>
      <x:c r="N45" s="23"/>
      <x:c r="O45" s="23"/>
      <x:c r="P45" s="23"/>
      <x:c r="Q45" s="23"/>
      <x:c r="R45" s="23" t="str">
        <x:v>No</x:v>
      </x:c>
      <x:c r="S45" s="25" t="n">
        <x:f>IF(A45="",IF(COUNTA(B45:Q45)&gt;0,1,0),(IF(COUNTIF($A$2:$A$201,A45)&gt;1,1,0)+IF(OR(B45="",C45="",H45="",O45="",Q45=""),1,0)+IF(OR(NOT(ISNUMBER(D45)),NOT(ISNUMBER(E45)),NOT(ISNUMBER(F45)),D45&lt;=0,E45&lt;D45,F45&lt;E45),1,0)+IF(AND(I45&lt;&gt;"",OR(NOT(ISNUMBER(I45)),I45&lt;0,MOD(I45,1)&lt;&gt;0)),1,0)+IF(AND(J45&lt;&gt;"",OR(NOT(ISNUMBER(J45)),J45&lt;0,MOD(J45,1)&lt;&gt;0)),1,0)+IF(AND(K45&lt;&gt;"",OR(NOT(ISNUMBER(K45)),K45&lt;0,MOD(K45,1)&lt;&gt;0)),1,0)+IF(AND(L45&lt;&gt;"",OR(NOT(ISNUMBER(L45)),L45&lt;0,MOD(L45,1)&lt;&gt;0)),1,0)+IF(AND(M45&lt;&gt;"",OR(NOT(ISNUMBER(M45)),M45&lt;0,MOD(M45,1)&lt;&gt;0)),1,0)+IF(AND(N45&lt;&gt;"",OR(NOT(ISNUMBER(N45)),N45&lt;0,MOD(N45,1)&lt;&gt;0)),1,0)+IF(AND(ISNUMBER(J45),ISNUMBER(I45),J45&gt;I45),1,0)+IF(AND(ISNUMBER(K45),ISNUMBER(J45),K45&gt;J45),1,0)+IF(AND(ISNUMBER(L45),ISNUMBER(I45),L45&gt;I45),1,0)+IF(AND(ISNUMBER(M45),ISNUMBER(L45),M45&gt;L45),1,0)+IF(AND(ISNUMBER(N45),ISNUMBER(M45),N45&gt;M45),1,0)+IF(AND(ISNUMBER(N45),N45&gt;COUNTIF('Meetings'!$B$2:$B$201,A45)),1,0)+IF(AND(G45&lt;&gt;"Email",G45&lt;&gt;"LinkedIn",G45&lt;&gt;"Multichannel"),1,0)+IF(AND(R45&lt;&gt;"Yes",R45&lt;&gt;"No"),1,0)))</x:f>
        <x:v>0</x:v>
      </x:c>
    </x:row>
    <x:row r="46" ht="60" customHeight="1">
      <x:c r="A46" s="23"/>
      <x:c r="B46" s="23"/>
      <x:c r="C46" s="23"/>
      <x:c r="D46" s="24"/>
      <x:c r="E46" s="24"/>
      <x:c r="F46" s="24"/>
      <x:c r="G46" s="23"/>
      <x:c r="H46" s="23"/>
      <x:c r="I46" s="23"/>
      <x:c r="J46" s="23"/>
      <x:c r="K46" s="23"/>
      <x:c r="L46" s="23"/>
      <x:c r="M46" s="23"/>
      <x:c r="N46" s="23"/>
      <x:c r="O46" s="23"/>
      <x:c r="P46" s="23"/>
      <x:c r="Q46" s="23"/>
      <x:c r="R46" s="23" t="str">
        <x:v>No</x:v>
      </x:c>
      <x:c r="S46" s="25" t="n">
        <x:f>IF(A46="",IF(COUNTA(B46:Q46)&gt;0,1,0),(IF(COUNTIF($A$2:$A$201,A46)&gt;1,1,0)+IF(OR(B46="",C46="",H46="",O46="",Q46=""),1,0)+IF(OR(NOT(ISNUMBER(D46)),NOT(ISNUMBER(E46)),NOT(ISNUMBER(F46)),D46&lt;=0,E46&lt;D46,F46&lt;E46),1,0)+IF(AND(I46&lt;&gt;"",OR(NOT(ISNUMBER(I46)),I46&lt;0,MOD(I46,1)&lt;&gt;0)),1,0)+IF(AND(J46&lt;&gt;"",OR(NOT(ISNUMBER(J46)),J46&lt;0,MOD(J46,1)&lt;&gt;0)),1,0)+IF(AND(K46&lt;&gt;"",OR(NOT(ISNUMBER(K46)),K46&lt;0,MOD(K46,1)&lt;&gt;0)),1,0)+IF(AND(L46&lt;&gt;"",OR(NOT(ISNUMBER(L46)),L46&lt;0,MOD(L46,1)&lt;&gt;0)),1,0)+IF(AND(M46&lt;&gt;"",OR(NOT(ISNUMBER(M46)),M46&lt;0,MOD(M46,1)&lt;&gt;0)),1,0)+IF(AND(N46&lt;&gt;"",OR(NOT(ISNUMBER(N46)),N46&lt;0,MOD(N46,1)&lt;&gt;0)),1,0)+IF(AND(ISNUMBER(J46),ISNUMBER(I46),J46&gt;I46),1,0)+IF(AND(ISNUMBER(K46),ISNUMBER(J46),K46&gt;J46),1,0)+IF(AND(ISNUMBER(L46),ISNUMBER(I46),L46&gt;I46),1,0)+IF(AND(ISNUMBER(M46),ISNUMBER(L46),M46&gt;L46),1,0)+IF(AND(ISNUMBER(N46),ISNUMBER(M46),N46&gt;M46),1,0)+IF(AND(ISNUMBER(N46),N46&gt;COUNTIF('Meetings'!$B$2:$B$201,A46)),1,0)+IF(AND(G46&lt;&gt;"Email",G46&lt;&gt;"LinkedIn",G46&lt;&gt;"Multichannel"),1,0)+IF(AND(R46&lt;&gt;"Yes",R46&lt;&gt;"No"),1,0)))</x:f>
        <x:v>0</x:v>
      </x:c>
    </x:row>
    <x:row r="47" ht="60" customHeight="1">
      <x:c r="A47" s="23"/>
      <x:c r="B47" s="23"/>
      <x:c r="C47" s="23"/>
      <x:c r="D47" s="24"/>
      <x:c r="E47" s="24"/>
      <x:c r="F47" s="24"/>
      <x:c r="G47" s="23"/>
      <x:c r="H47" s="23"/>
      <x:c r="I47" s="23"/>
      <x:c r="J47" s="23"/>
      <x:c r="K47" s="23"/>
      <x:c r="L47" s="23"/>
      <x:c r="M47" s="23"/>
      <x:c r="N47" s="23"/>
      <x:c r="O47" s="23"/>
      <x:c r="P47" s="23"/>
      <x:c r="Q47" s="23"/>
      <x:c r="R47" s="23" t="str">
        <x:v>No</x:v>
      </x:c>
      <x:c r="S47" s="25" t="n">
        <x:f>IF(A47="",IF(COUNTA(B47:Q47)&gt;0,1,0),(IF(COUNTIF($A$2:$A$201,A47)&gt;1,1,0)+IF(OR(B47="",C47="",H47="",O47="",Q47=""),1,0)+IF(OR(NOT(ISNUMBER(D47)),NOT(ISNUMBER(E47)),NOT(ISNUMBER(F47)),D47&lt;=0,E47&lt;D47,F47&lt;E47),1,0)+IF(AND(I47&lt;&gt;"",OR(NOT(ISNUMBER(I47)),I47&lt;0,MOD(I47,1)&lt;&gt;0)),1,0)+IF(AND(J47&lt;&gt;"",OR(NOT(ISNUMBER(J47)),J47&lt;0,MOD(J47,1)&lt;&gt;0)),1,0)+IF(AND(K47&lt;&gt;"",OR(NOT(ISNUMBER(K47)),K47&lt;0,MOD(K47,1)&lt;&gt;0)),1,0)+IF(AND(L47&lt;&gt;"",OR(NOT(ISNUMBER(L47)),L47&lt;0,MOD(L47,1)&lt;&gt;0)),1,0)+IF(AND(M47&lt;&gt;"",OR(NOT(ISNUMBER(M47)),M47&lt;0,MOD(M47,1)&lt;&gt;0)),1,0)+IF(AND(N47&lt;&gt;"",OR(NOT(ISNUMBER(N47)),N47&lt;0,MOD(N47,1)&lt;&gt;0)),1,0)+IF(AND(ISNUMBER(J47),ISNUMBER(I47),J47&gt;I47),1,0)+IF(AND(ISNUMBER(K47),ISNUMBER(J47),K47&gt;J47),1,0)+IF(AND(ISNUMBER(L47),ISNUMBER(I47),L47&gt;I47),1,0)+IF(AND(ISNUMBER(M47),ISNUMBER(L47),M47&gt;L47),1,0)+IF(AND(ISNUMBER(N47),ISNUMBER(M47),N47&gt;M47),1,0)+IF(AND(ISNUMBER(N47),N47&gt;COUNTIF('Meetings'!$B$2:$B$201,A47)),1,0)+IF(AND(G47&lt;&gt;"Email",G47&lt;&gt;"LinkedIn",G47&lt;&gt;"Multichannel"),1,0)+IF(AND(R47&lt;&gt;"Yes",R47&lt;&gt;"No"),1,0)))</x:f>
        <x:v>0</x:v>
      </x:c>
    </x:row>
    <x:row r="48" ht="60" customHeight="1">
      <x:c r="A48" s="23"/>
      <x:c r="B48" s="23"/>
      <x:c r="C48" s="23"/>
      <x:c r="D48" s="24"/>
      <x:c r="E48" s="24"/>
      <x:c r="F48" s="24"/>
      <x:c r="G48" s="23"/>
      <x:c r="H48" s="23"/>
      <x:c r="I48" s="23"/>
      <x:c r="J48" s="23"/>
      <x:c r="K48" s="23"/>
      <x:c r="L48" s="23"/>
      <x:c r="M48" s="23"/>
      <x:c r="N48" s="23"/>
      <x:c r="O48" s="23"/>
      <x:c r="P48" s="23"/>
      <x:c r="Q48" s="23"/>
      <x:c r="R48" s="23" t="str">
        <x:v>No</x:v>
      </x:c>
      <x:c r="S48" s="25" t="n">
        <x:f>IF(A48="",IF(COUNTA(B48:Q48)&gt;0,1,0),(IF(COUNTIF($A$2:$A$201,A48)&gt;1,1,0)+IF(OR(B48="",C48="",H48="",O48="",Q48=""),1,0)+IF(OR(NOT(ISNUMBER(D48)),NOT(ISNUMBER(E48)),NOT(ISNUMBER(F48)),D48&lt;=0,E48&lt;D48,F48&lt;E48),1,0)+IF(AND(I48&lt;&gt;"",OR(NOT(ISNUMBER(I48)),I48&lt;0,MOD(I48,1)&lt;&gt;0)),1,0)+IF(AND(J48&lt;&gt;"",OR(NOT(ISNUMBER(J48)),J48&lt;0,MOD(J48,1)&lt;&gt;0)),1,0)+IF(AND(K48&lt;&gt;"",OR(NOT(ISNUMBER(K48)),K48&lt;0,MOD(K48,1)&lt;&gt;0)),1,0)+IF(AND(L48&lt;&gt;"",OR(NOT(ISNUMBER(L48)),L48&lt;0,MOD(L48,1)&lt;&gt;0)),1,0)+IF(AND(M48&lt;&gt;"",OR(NOT(ISNUMBER(M48)),M48&lt;0,MOD(M48,1)&lt;&gt;0)),1,0)+IF(AND(N48&lt;&gt;"",OR(NOT(ISNUMBER(N48)),N48&lt;0,MOD(N48,1)&lt;&gt;0)),1,0)+IF(AND(ISNUMBER(J48),ISNUMBER(I48),J48&gt;I48),1,0)+IF(AND(ISNUMBER(K48),ISNUMBER(J48),K48&gt;J48),1,0)+IF(AND(ISNUMBER(L48),ISNUMBER(I48),L48&gt;I48),1,0)+IF(AND(ISNUMBER(M48),ISNUMBER(L48),M48&gt;L48),1,0)+IF(AND(ISNUMBER(N48),ISNUMBER(M48),N48&gt;M48),1,0)+IF(AND(ISNUMBER(N48),N48&gt;COUNTIF('Meetings'!$B$2:$B$201,A48)),1,0)+IF(AND(G48&lt;&gt;"Email",G48&lt;&gt;"LinkedIn",G48&lt;&gt;"Multichannel"),1,0)+IF(AND(R48&lt;&gt;"Yes",R48&lt;&gt;"No"),1,0)))</x:f>
        <x:v>0</x:v>
      </x:c>
    </x:row>
    <x:row r="49" ht="60" customHeight="1">
      <x:c r="A49" s="23"/>
      <x:c r="B49" s="23"/>
      <x:c r="C49" s="23"/>
      <x:c r="D49" s="24"/>
      <x:c r="E49" s="24"/>
      <x:c r="F49" s="24"/>
      <x:c r="G49" s="23"/>
      <x:c r="H49" s="23"/>
      <x:c r="I49" s="23"/>
      <x:c r="J49" s="23"/>
      <x:c r="K49" s="23"/>
      <x:c r="L49" s="23"/>
      <x:c r="M49" s="23"/>
      <x:c r="N49" s="23"/>
      <x:c r="O49" s="23"/>
      <x:c r="P49" s="23"/>
      <x:c r="Q49" s="23"/>
      <x:c r="R49" s="23" t="str">
        <x:v>No</x:v>
      </x:c>
      <x:c r="S49" s="25" t="n">
        <x:f>IF(A49="",IF(COUNTA(B49:Q49)&gt;0,1,0),(IF(COUNTIF($A$2:$A$201,A49)&gt;1,1,0)+IF(OR(B49="",C49="",H49="",O49="",Q49=""),1,0)+IF(OR(NOT(ISNUMBER(D49)),NOT(ISNUMBER(E49)),NOT(ISNUMBER(F49)),D49&lt;=0,E49&lt;D49,F49&lt;E49),1,0)+IF(AND(I49&lt;&gt;"",OR(NOT(ISNUMBER(I49)),I49&lt;0,MOD(I49,1)&lt;&gt;0)),1,0)+IF(AND(J49&lt;&gt;"",OR(NOT(ISNUMBER(J49)),J49&lt;0,MOD(J49,1)&lt;&gt;0)),1,0)+IF(AND(K49&lt;&gt;"",OR(NOT(ISNUMBER(K49)),K49&lt;0,MOD(K49,1)&lt;&gt;0)),1,0)+IF(AND(L49&lt;&gt;"",OR(NOT(ISNUMBER(L49)),L49&lt;0,MOD(L49,1)&lt;&gt;0)),1,0)+IF(AND(M49&lt;&gt;"",OR(NOT(ISNUMBER(M49)),M49&lt;0,MOD(M49,1)&lt;&gt;0)),1,0)+IF(AND(N49&lt;&gt;"",OR(NOT(ISNUMBER(N49)),N49&lt;0,MOD(N49,1)&lt;&gt;0)),1,0)+IF(AND(ISNUMBER(J49),ISNUMBER(I49),J49&gt;I49),1,0)+IF(AND(ISNUMBER(K49),ISNUMBER(J49),K49&gt;J49),1,0)+IF(AND(ISNUMBER(L49),ISNUMBER(I49),L49&gt;I49),1,0)+IF(AND(ISNUMBER(M49),ISNUMBER(L49),M49&gt;L49),1,0)+IF(AND(ISNUMBER(N49),ISNUMBER(M49),N49&gt;M49),1,0)+IF(AND(ISNUMBER(N49),N49&gt;COUNTIF('Meetings'!$B$2:$B$201,A49)),1,0)+IF(AND(G49&lt;&gt;"Email",G49&lt;&gt;"LinkedIn",G49&lt;&gt;"Multichannel"),1,0)+IF(AND(R49&lt;&gt;"Yes",R49&lt;&gt;"No"),1,0)))</x:f>
        <x:v>0</x:v>
      </x:c>
    </x:row>
    <x:row r="50" ht="60" customHeight="1">
      <x:c r="A50" s="23"/>
      <x:c r="B50" s="23"/>
      <x:c r="C50" s="23"/>
      <x:c r="D50" s="24"/>
      <x:c r="E50" s="24"/>
      <x:c r="F50" s="24"/>
      <x:c r="G50" s="23"/>
      <x:c r="H50" s="23"/>
      <x:c r="I50" s="23"/>
      <x:c r="J50" s="23"/>
      <x:c r="K50" s="23"/>
      <x:c r="L50" s="23"/>
      <x:c r="M50" s="23"/>
      <x:c r="N50" s="23"/>
      <x:c r="O50" s="23"/>
      <x:c r="P50" s="23"/>
      <x:c r="Q50" s="23"/>
      <x:c r="R50" s="23" t="str">
        <x:v>No</x:v>
      </x:c>
      <x:c r="S50" s="25" t="n">
        <x:f>IF(A50="",IF(COUNTA(B50:Q50)&gt;0,1,0),(IF(COUNTIF($A$2:$A$201,A50)&gt;1,1,0)+IF(OR(B50="",C50="",H50="",O50="",Q50=""),1,0)+IF(OR(NOT(ISNUMBER(D50)),NOT(ISNUMBER(E50)),NOT(ISNUMBER(F50)),D50&lt;=0,E50&lt;D50,F50&lt;E50),1,0)+IF(AND(I50&lt;&gt;"",OR(NOT(ISNUMBER(I50)),I50&lt;0,MOD(I50,1)&lt;&gt;0)),1,0)+IF(AND(J50&lt;&gt;"",OR(NOT(ISNUMBER(J50)),J50&lt;0,MOD(J50,1)&lt;&gt;0)),1,0)+IF(AND(K50&lt;&gt;"",OR(NOT(ISNUMBER(K50)),K50&lt;0,MOD(K50,1)&lt;&gt;0)),1,0)+IF(AND(L50&lt;&gt;"",OR(NOT(ISNUMBER(L50)),L50&lt;0,MOD(L50,1)&lt;&gt;0)),1,0)+IF(AND(M50&lt;&gt;"",OR(NOT(ISNUMBER(M50)),M50&lt;0,MOD(M50,1)&lt;&gt;0)),1,0)+IF(AND(N50&lt;&gt;"",OR(NOT(ISNUMBER(N50)),N50&lt;0,MOD(N50,1)&lt;&gt;0)),1,0)+IF(AND(ISNUMBER(J50),ISNUMBER(I50),J50&gt;I50),1,0)+IF(AND(ISNUMBER(K50),ISNUMBER(J50),K50&gt;J50),1,0)+IF(AND(ISNUMBER(L50),ISNUMBER(I50),L50&gt;I50),1,0)+IF(AND(ISNUMBER(M50),ISNUMBER(L50),M50&gt;L50),1,0)+IF(AND(ISNUMBER(N50),ISNUMBER(M50),N50&gt;M50),1,0)+IF(AND(ISNUMBER(N50),N50&gt;COUNTIF('Meetings'!$B$2:$B$201,A50)),1,0)+IF(AND(G50&lt;&gt;"Email",G50&lt;&gt;"LinkedIn",G50&lt;&gt;"Multichannel"),1,0)+IF(AND(R50&lt;&gt;"Yes",R50&lt;&gt;"No"),1,0)))</x:f>
        <x:v>0</x:v>
      </x:c>
    </x:row>
    <x:row r="51" ht="60" customHeight="1">
      <x:c r="A51" s="23"/>
      <x:c r="B51" s="23"/>
      <x:c r="C51" s="23"/>
      <x:c r="D51" s="24"/>
      <x:c r="E51" s="24"/>
      <x:c r="F51" s="24"/>
      <x:c r="G51" s="23"/>
      <x:c r="H51" s="23"/>
      <x:c r="I51" s="23"/>
      <x:c r="J51" s="23"/>
      <x:c r="K51" s="23"/>
      <x:c r="L51" s="23"/>
      <x:c r="M51" s="23"/>
      <x:c r="N51" s="23"/>
      <x:c r="O51" s="23"/>
      <x:c r="P51" s="23"/>
      <x:c r="Q51" s="23"/>
      <x:c r="R51" s="23" t="str">
        <x:v>No</x:v>
      </x:c>
      <x:c r="S51" s="25" t="n">
        <x:f>IF(A51="",IF(COUNTA(B51:Q51)&gt;0,1,0),(IF(COUNTIF($A$2:$A$201,A51)&gt;1,1,0)+IF(OR(B51="",C51="",H51="",O51="",Q51=""),1,0)+IF(OR(NOT(ISNUMBER(D51)),NOT(ISNUMBER(E51)),NOT(ISNUMBER(F51)),D51&lt;=0,E51&lt;D51,F51&lt;E51),1,0)+IF(AND(I51&lt;&gt;"",OR(NOT(ISNUMBER(I51)),I51&lt;0,MOD(I51,1)&lt;&gt;0)),1,0)+IF(AND(J51&lt;&gt;"",OR(NOT(ISNUMBER(J51)),J51&lt;0,MOD(J51,1)&lt;&gt;0)),1,0)+IF(AND(K51&lt;&gt;"",OR(NOT(ISNUMBER(K51)),K51&lt;0,MOD(K51,1)&lt;&gt;0)),1,0)+IF(AND(L51&lt;&gt;"",OR(NOT(ISNUMBER(L51)),L51&lt;0,MOD(L51,1)&lt;&gt;0)),1,0)+IF(AND(M51&lt;&gt;"",OR(NOT(ISNUMBER(M51)),M51&lt;0,MOD(M51,1)&lt;&gt;0)),1,0)+IF(AND(N51&lt;&gt;"",OR(NOT(ISNUMBER(N51)),N51&lt;0,MOD(N51,1)&lt;&gt;0)),1,0)+IF(AND(ISNUMBER(J51),ISNUMBER(I51),J51&gt;I51),1,0)+IF(AND(ISNUMBER(K51),ISNUMBER(J51),K51&gt;J51),1,0)+IF(AND(ISNUMBER(L51),ISNUMBER(I51),L51&gt;I51),1,0)+IF(AND(ISNUMBER(M51),ISNUMBER(L51),M51&gt;L51),1,0)+IF(AND(ISNUMBER(N51),ISNUMBER(M51),N51&gt;M51),1,0)+IF(AND(ISNUMBER(N51),N51&gt;COUNTIF('Meetings'!$B$2:$B$201,A51)),1,0)+IF(AND(G51&lt;&gt;"Email",G51&lt;&gt;"LinkedIn",G51&lt;&gt;"Multichannel"),1,0)+IF(AND(R51&lt;&gt;"Yes",R51&lt;&gt;"No"),1,0)))</x:f>
        <x:v>0</x:v>
      </x:c>
    </x:row>
    <x:row r="52" ht="60" customHeight="1">
      <x:c r="A52" s="23"/>
      <x:c r="B52" s="23"/>
      <x:c r="C52" s="23"/>
      <x:c r="D52" s="24"/>
      <x:c r="E52" s="24"/>
      <x:c r="F52" s="24"/>
      <x:c r="G52" s="23"/>
      <x:c r="H52" s="23"/>
      <x:c r="I52" s="23"/>
      <x:c r="J52" s="23"/>
      <x:c r="K52" s="23"/>
      <x:c r="L52" s="23"/>
      <x:c r="M52" s="23"/>
      <x:c r="N52" s="23"/>
      <x:c r="O52" s="23"/>
      <x:c r="P52" s="23"/>
      <x:c r="Q52" s="23"/>
      <x:c r="R52" s="23" t="str">
        <x:v>No</x:v>
      </x:c>
      <x:c r="S52" s="25" t="n">
        <x:f>IF(A52="",IF(COUNTA(B52:Q52)&gt;0,1,0),(IF(COUNTIF($A$2:$A$201,A52)&gt;1,1,0)+IF(OR(B52="",C52="",H52="",O52="",Q52=""),1,0)+IF(OR(NOT(ISNUMBER(D52)),NOT(ISNUMBER(E52)),NOT(ISNUMBER(F52)),D52&lt;=0,E52&lt;D52,F52&lt;E52),1,0)+IF(AND(I52&lt;&gt;"",OR(NOT(ISNUMBER(I52)),I52&lt;0,MOD(I52,1)&lt;&gt;0)),1,0)+IF(AND(J52&lt;&gt;"",OR(NOT(ISNUMBER(J52)),J52&lt;0,MOD(J52,1)&lt;&gt;0)),1,0)+IF(AND(K52&lt;&gt;"",OR(NOT(ISNUMBER(K52)),K52&lt;0,MOD(K52,1)&lt;&gt;0)),1,0)+IF(AND(L52&lt;&gt;"",OR(NOT(ISNUMBER(L52)),L52&lt;0,MOD(L52,1)&lt;&gt;0)),1,0)+IF(AND(M52&lt;&gt;"",OR(NOT(ISNUMBER(M52)),M52&lt;0,MOD(M52,1)&lt;&gt;0)),1,0)+IF(AND(N52&lt;&gt;"",OR(NOT(ISNUMBER(N52)),N52&lt;0,MOD(N52,1)&lt;&gt;0)),1,0)+IF(AND(ISNUMBER(J52),ISNUMBER(I52),J52&gt;I52),1,0)+IF(AND(ISNUMBER(K52),ISNUMBER(J52),K52&gt;J52),1,0)+IF(AND(ISNUMBER(L52),ISNUMBER(I52),L52&gt;I52),1,0)+IF(AND(ISNUMBER(M52),ISNUMBER(L52),M52&gt;L52),1,0)+IF(AND(ISNUMBER(N52),ISNUMBER(M52),N52&gt;M52),1,0)+IF(AND(ISNUMBER(N52),N52&gt;COUNTIF('Meetings'!$B$2:$B$201,A52)),1,0)+IF(AND(G52&lt;&gt;"Email",G52&lt;&gt;"LinkedIn",G52&lt;&gt;"Multichannel"),1,0)+IF(AND(R52&lt;&gt;"Yes",R52&lt;&gt;"No"),1,0)))</x:f>
        <x:v>0</x:v>
      </x:c>
    </x:row>
    <x:row r="53" ht="60" customHeight="1">
      <x:c r="A53" s="23"/>
      <x:c r="B53" s="23"/>
      <x:c r="C53" s="23"/>
      <x:c r="D53" s="24"/>
      <x:c r="E53" s="24"/>
      <x:c r="F53" s="24"/>
      <x:c r="G53" s="23"/>
      <x:c r="H53" s="23"/>
      <x:c r="I53" s="23"/>
      <x:c r="J53" s="23"/>
      <x:c r="K53" s="23"/>
      <x:c r="L53" s="23"/>
      <x:c r="M53" s="23"/>
      <x:c r="N53" s="23"/>
      <x:c r="O53" s="23"/>
      <x:c r="P53" s="23"/>
      <x:c r="Q53" s="23"/>
      <x:c r="R53" s="23" t="str">
        <x:v>No</x:v>
      </x:c>
      <x:c r="S53" s="25" t="n">
        <x:f>IF(A53="",IF(COUNTA(B53:Q53)&gt;0,1,0),(IF(COUNTIF($A$2:$A$201,A53)&gt;1,1,0)+IF(OR(B53="",C53="",H53="",O53="",Q53=""),1,0)+IF(OR(NOT(ISNUMBER(D53)),NOT(ISNUMBER(E53)),NOT(ISNUMBER(F53)),D53&lt;=0,E53&lt;D53,F53&lt;E53),1,0)+IF(AND(I53&lt;&gt;"",OR(NOT(ISNUMBER(I53)),I53&lt;0,MOD(I53,1)&lt;&gt;0)),1,0)+IF(AND(J53&lt;&gt;"",OR(NOT(ISNUMBER(J53)),J53&lt;0,MOD(J53,1)&lt;&gt;0)),1,0)+IF(AND(K53&lt;&gt;"",OR(NOT(ISNUMBER(K53)),K53&lt;0,MOD(K53,1)&lt;&gt;0)),1,0)+IF(AND(L53&lt;&gt;"",OR(NOT(ISNUMBER(L53)),L53&lt;0,MOD(L53,1)&lt;&gt;0)),1,0)+IF(AND(M53&lt;&gt;"",OR(NOT(ISNUMBER(M53)),M53&lt;0,MOD(M53,1)&lt;&gt;0)),1,0)+IF(AND(N53&lt;&gt;"",OR(NOT(ISNUMBER(N53)),N53&lt;0,MOD(N53,1)&lt;&gt;0)),1,0)+IF(AND(ISNUMBER(J53),ISNUMBER(I53),J53&gt;I53),1,0)+IF(AND(ISNUMBER(K53),ISNUMBER(J53),K53&gt;J53),1,0)+IF(AND(ISNUMBER(L53),ISNUMBER(I53),L53&gt;I53),1,0)+IF(AND(ISNUMBER(M53),ISNUMBER(L53),M53&gt;L53),1,0)+IF(AND(ISNUMBER(N53),ISNUMBER(M53),N53&gt;M53),1,0)+IF(AND(ISNUMBER(N53),N53&gt;COUNTIF('Meetings'!$B$2:$B$201,A53)),1,0)+IF(AND(G53&lt;&gt;"Email",G53&lt;&gt;"LinkedIn",G53&lt;&gt;"Multichannel"),1,0)+IF(AND(R53&lt;&gt;"Yes",R53&lt;&gt;"No"),1,0)))</x:f>
        <x:v>0</x:v>
      </x:c>
    </x:row>
    <x:row r="54" ht="60" customHeight="1">
      <x:c r="A54" s="23"/>
      <x:c r="B54" s="23"/>
      <x:c r="C54" s="23"/>
      <x:c r="D54" s="24"/>
      <x:c r="E54" s="24"/>
      <x:c r="F54" s="24"/>
      <x:c r="G54" s="23"/>
      <x:c r="H54" s="23"/>
      <x:c r="I54" s="23"/>
      <x:c r="J54" s="23"/>
      <x:c r="K54" s="23"/>
      <x:c r="L54" s="23"/>
      <x:c r="M54" s="23"/>
      <x:c r="N54" s="23"/>
      <x:c r="O54" s="23"/>
      <x:c r="P54" s="23"/>
      <x:c r="Q54" s="23"/>
      <x:c r="R54" s="23" t="str">
        <x:v>No</x:v>
      </x:c>
      <x:c r="S54" s="25" t="n">
        <x:f>IF(A54="",IF(COUNTA(B54:Q54)&gt;0,1,0),(IF(COUNTIF($A$2:$A$201,A54)&gt;1,1,0)+IF(OR(B54="",C54="",H54="",O54="",Q54=""),1,0)+IF(OR(NOT(ISNUMBER(D54)),NOT(ISNUMBER(E54)),NOT(ISNUMBER(F54)),D54&lt;=0,E54&lt;D54,F54&lt;E54),1,0)+IF(AND(I54&lt;&gt;"",OR(NOT(ISNUMBER(I54)),I54&lt;0,MOD(I54,1)&lt;&gt;0)),1,0)+IF(AND(J54&lt;&gt;"",OR(NOT(ISNUMBER(J54)),J54&lt;0,MOD(J54,1)&lt;&gt;0)),1,0)+IF(AND(K54&lt;&gt;"",OR(NOT(ISNUMBER(K54)),K54&lt;0,MOD(K54,1)&lt;&gt;0)),1,0)+IF(AND(L54&lt;&gt;"",OR(NOT(ISNUMBER(L54)),L54&lt;0,MOD(L54,1)&lt;&gt;0)),1,0)+IF(AND(M54&lt;&gt;"",OR(NOT(ISNUMBER(M54)),M54&lt;0,MOD(M54,1)&lt;&gt;0)),1,0)+IF(AND(N54&lt;&gt;"",OR(NOT(ISNUMBER(N54)),N54&lt;0,MOD(N54,1)&lt;&gt;0)),1,0)+IF(AND(ISNUMBER(J54),ISNUMBER(I54),J54&gt;I54),1,0)+IF(AND(ISNUMBER(K54),ISNUMBER(J54),K54&gt;J54),1,0)+IF(AND(ISNUMBER(L54),ISNUMBER(I54),L54&gt;I54),1,0)+IF(AND(ISNUMBER(M54),ISNUMBER(L54),M54&gt;L54),1,0)+IF(AND(ISNUMBER(N54),ISNUMBER(M54),N54&gt;M54),1,0)+IF(AND(ISNUMBER(N54),N54&gt;COUNTIF('Meetings'!$B$2:$B$201,A54)),1,0)+IF(AND(G54&lt;&gt;"Email",G54&lt;&gt;"LinkedIn",G54&lt;&gt;"Multichannel"),1,0)+IF(AND(R54&lt;&gt;"Yes",R54&lt;&gt;"No"),1,0)))</x:f>
        <x:v>0</x:v>
      </x:c>
    </x:row>
    <x:row r="55" ht="60" customHeight="1">
      <x:c r="A55" s="23"/>
      <x:c r="B55" s="23"/>
      <x:c r="C55" s="23"/>
      <x:c r="D55" s="24"/>
      <x:c r="E55" s="24"/>
      <x:c r="F55" s="24"/>
      <x:c r="G55" s="23"/>
      <x:c r="H55" s="23"/>
      <x:c r="I55" s="23"/>
      <x:c r="J55" s="23"/>
      <x:c r="K55" s="23"/>
      <x:c r="L55" s="23"/>
      <x:c r="M55" s="23"/>
      <x:c r="N55" s="23"/>
      <x:c r="O55" s="23"/>
      <x:c r="P55" s="23"/>
      <x:c r="Q55" s="23"/>
      <x:c r="R55" s="23" t="str">
        <x:v>No</x:v>
      </x:c>
      <x:c r="S55" s="25" t="n">
        <x:f>IF(A55="",IF(COUNTA(B55:Q55)&gt;0,1,0),(IF(COUNTIF($A$2:$A$201,A55)&gt;1,1,0)+IF(OR(B55="",C55="",H55="",O55="",Q55=""),1,0)+IF(OR(NOT(ISNUMBER(D55)),NOT(ISNUMBER(E55)),NOT(ISNUMBER(F55)),D55&lt;=0,E55&lt;D55,F55&lt;E55),1,0)+IF(AND(I55&lt;&gt;"",OR(NOT(ISNUMBER(I55)),I55&lt;0,MOD(I55,1)&lt;&gt;0)),1,0)+IF(AND(J55&lt;&gt;"",OR(NOT(ISNUMBER(J55)),J55&lt;0,MOD(J55,1)&lt;&gt;0)),1,0)+IF(AND(K55&lt;&gt;"",OR(NOT(ISNUMBER(K55)),K55&lt;0,MOD(K55,1)&lt;&gt;0)),1,0)+IF(AND(L55&lt;&gt;"",OR(NOT(ISNUMBER(L55)),L55&lt;0,MOD(L55,1)&lt;&gt;0)),1,0)+IF(AND(M55&lt;&gt;"",OR(NOT(ISNUMBER(M55)),M55&lt;0,MOD(M55,1)&lt;&gt;0)),1,0)+IF(AND(N55&lt;&gt;"",OR(NOT(ISNUMBER(N55)),N55&lt;0,MOD(N55,1)&lt;&gt;0)),1,0)+IF(AND(ISNUMBER(J55),ISNUMBER(I55),J55&gt;I55),1,0)+IF(AND(ISNUMBER(K55),ISNUMBER(J55),K55&gt;J55),1,0)+IF(AND(ISNUMBER(L55),ISNUMBER(I55),L55&gt;I55),1,0)+IF(AND(ISNUMBER(M55),ISNUMBER(L55),M55&gt;L55),1,0)+IF(AND(ISNUMBER(N55),ISNUMBER(M55),N55&gt;M55),1,0)+IF(AND(ISNUMBER(N55),N55&gt;COUNTIF('Meetings'!$B$2:$B$201,A55)),1,0)+IF(AND(G55&lt;&gt;"Email",G55&lt;&gt;"LinkedIn",G55&lt;&gt;"Multichannel"),1,0)+IF(AND(R55&lt;&gt;"Yes",R55&lt;&gt;"No"),1,0)))</x:f>
        <x:v>0</x:v>
      </x:c>
    </x:row>
    <x:row r="56" ht="60" customHeight="1">
      <x:c r="A56" s="23"/>
      <x:c r="B56" s="23"/>
      <x:c r="C56" s="23"/>
      <x:c r="D56" s="24"/>
      <x:c r="E56" s="24"/>
      <x:c r="F56" s="24"/>
      <x:c r="G56" s="23"/>
      <x:c r="H56" s="23"/>
      <x:c r="I56" s="23"/>
      <x:c r="J56" s="23"/>
      <x:c r="K56" s="23"/>
      <x:c r="L56" s="23"/>
      <x:c r="M56" s="23"/>
      <x:c r="N56" s="23"/>
      <x:c r="O56" s="23"/>
      <x:c r="P56" s="23"/>
      <x:c r="Q56" s="23"/>
      <x:c r="R56" s="23" t="str">
        <x:v>No</x:v>
      </x:c>
      <x:c r="S56" s="25" t="n">
        <x:f>IF(A56="",IF(COUNTA(B56:Q56)&gt;0,1,0),(IF(COUNTIF($A$2:$A$201,A56)&gt;1,1,0)+IF(OR(B56="",C56="",H56="",O56="",Q56=""),1,0)+IF(OR(NOT(ISNUMBER(D56)),NOT(ISNUMBER(E56)),NOT(ISNUMBER(F56)),D56&lt;=0,E56&lt;D56,F56&lt;E56),1,0)+IF(AND(I56&lt;&gt;"",OR(NOT(ISNUMBER(I56)),I56&lt;0,MOD(I56,1)&lt;&gt;0)),1,0)+IF(AND(J56&lt;&gt;"",OR(NOT(ISNUMBER(J56)),J56&lt;0,MOD(J56,1)&lt;&gt;0)),1,0)+IF(AND(K56&lt;&gt;"",OR(NOT(ISNUMBER(K56)),K56&lt;0,MOD(K56,1)&lt;&gt;0)),1,0)+IF(AND(L56&lt;&gt;"",OR(NOT(ISNUMBER(L56)),L56&lt;0,MOD(L56,1)&lt;&gt;0)),1,0)+IF(AND(M56&lt;&gt;"",OR(NOT(ISNUMBER(M56)),M56&lt;0,MOD(M56,1)&lt;&gt;0)),1,0)+IF(AND(N56&lt;&gt;"",OR(NOT(ISNUMBER(N56)),N56&lt;0,MOD(N56,1)&lt;&gt;0)),1,0)+IF(AND(ISNUMBER(J56),ISNUMBER(I56),J56&gt;I56),1,0)+IF(AND(ISNUMBER(K56),ISNUMBER(J56),K56&gt;J56),1,0)+IF(AND(ISNUMBER(L56),ISNUMBER(I56),L56&gt;I56),1,0)+IF(AND(ISNUMBER(M56),ISNUMBER(L56),M56&gt;L56),1,0)+IF(AND(ISNUMBER(N56),ISNUMBER(M56),N56&gt;M56),1,0)+IF(AND(ISNUMBER(N56),N56&gt;COUNTIF('Meetings'!$B$2:$B$201,A56)),1,0)+IF(AND(G56&lt;&gt;"Email",G56&lt;&gt;"LinkedIn",G56&lt;&gt;"Multichannel"),1,0)+IF(AND(R56&lt;&gt;"Yes",R56&lt;&gt;"No"),1,0)))</x:f>
        <x:v>0</x:v>
      </x:c>
    </x:row>
    <x:row r="57" ht="60" customHeight="1">
      <x:c r="A57" s="23"/>
      <x:c r="B57" s="23"/>
      <x:c r="C57" s="23"/>
      <x:c r="D57" s="24"/>
      <x:c r="E57" s="24"/>
      <x:c r="F57" s="24"/>
      <x:c r="G57" s="23"/>
      <x:c r="H57" s="23"/>
      <x:c r="I57" s="23"/>
      <x:c r="J57" s="23"/>
      <x:c r="K57" s="23"/>
      <x:c r="L57" s="23"/>
      <x:c r="M57" s="23"/>
      <x:c r="N57" s="23"/>
      <x:c r="O57" s="23"/>
      <x:c r="P57" s="23"/>
      <x:c r="Q57" s="23"/>
      <x:c r="R57" s="23" t="str">
        <x:v>No</x:v>
      </x:c>
      <x:c r="S57" s="25" t="n">
        <x:f>IF(A57="",IF(COUNTA(B57:Q57)&gt;0,1,0),(IF(COUNTIF($A$2:$A$201,A57)&gt;1,1,0)+IF(OR(B57="",C57="",H57="",O57="",Q57=""),1,0)+IF(OR(NOT(ISNUMBER(D57)),NOT(ISNUMBER(E57)),NOT(ISNUMBER(F57)),D57&lt;=0,E57&lt;D57,F57&lt;E57),1,0)+IF(AND(I57&lt;&gt;"",OR(NOT(ISNUMBER(I57)),I57&lt;0,MOD(I57,1)&lt;&gt;0)),1,0)+IF(AND(J57&lt;&gt;"",OR(NOT(ISNUMBER(J57)),J57&lt;0,MOD(J57,1)&lt;&gt;0)),1,0)+IF(AND(K57&lt;&gt;"",OR(NOT(ISNUMBER(K57)),K57&lt;0,MOD(K57,1)&lt;&gt;0)),1,0)+IF(AND(L57&lt;&gt;"",OR(NOT(ISNUMBER(L57)),L57&lt;0,MOD(L57,1)&lt;&gt;0)),1,0)+IF(AND(M57&lt;&gt;"",OR(NOT(ISNUMBER(M57)),M57&lt;0,MOD(M57,1)&lt;&gt;0)),1,0)+IF(AND(N57&lt;&gt;"",OR(NOT(ISNUMBER(N57)),N57&lt;0,MOD(N57,1)&lt;&gt;0)),1,0)+IF(AND(ISNUMBER(J57),ISNUMBER(I57),J57&gt;I57),1,0)+IF(AND(ISNUMBER(K57),ISNUMBER(J57),K57&gt;J57),1,0)+IF(AND(ISNUMBER(L57),ISNUMBER(I57),L57&gt;I57),1,0)+IF(AND(ISNUMBER(M57),ISNUMBER(L57),M57&gt;L57),1,0)+IF(AND(ISNUMBER(N57),ISNUMBER(M57),N57&gt;M57),1,0)+IF(AND(ISNUMBER(N57),N57&gt;COUNTIF('Meetings'!$B$2:$B$201,A57)),1,0)+IF(AND(G57&lt;&gt;"Email",G57&lt;&gt;"LinkedIn",G57&lt;&gt;"Multichannel"),1,0)+IF(AND(R57&lt;&gt;"Yes",R57&lt;&gt;"No"),1,0)))</x:f>
        <x:v>0</x:v>
      </x:c>
    </x:row>
    <x:row r="58" ht="60" customHeight="1">
      <x:c r="A58" s="23"/>
      <x:c r="B58" s="23"/>
      <x:c r="C58" s="23"/>
      <x:c r="D58" s="24"/>
      <x:c r="E58" s="24"/>
      <x:c r="F58" s="24"/>
      <x:c r="G58" s="23"/>
      <x:c r="H58" s="23"/>
      <x:c r="I58" s="23"/>
      <x:c r="J58" s="23"/>
      <x:c r="K58" s="23"/>
      <x:c r="L58" s="23"/>
      <x:c r="M58" s="23"/>
      <x:c r="N58" s="23"/>
      <x:c r="O58" s="23"/>
      <x:c r="P58" s="23"/>
      <x:c r="Q58" s="23"/>
      <x:c r="R58" s="23" t="str">
        <x:v>No</x:v>
      </x:c>
      <x:c r="S58" s="25" t="n">
        <x:f>IF(A58="",IF(COUNTA(B58:Q58)&gt;0,1,0),(IF(COUNTIF($A$2:$A$201,A58)&gt;1,1,0)+IF(OR(B58="",C58="",H58="",O58="",Q58=""),1,0)+IF(OR(NOT(ISNUMBER(D58)),NOT(ISNUMBER(E58)),NOT(ISNUMBER(F58)),D58&lt;=0,E58&lt;D58,F58&lt;E58),1,0)+IF(AND(I58&lt;&gt;"",OR(NOT(ISNUMBER(I58)),I58&lt;0,MOD(I58,1)&lt;&gt;0)),1,0)+IF(AND(J58&lt;&gt;"",OR(NOT(ISNUMBER(J58)),J58&lt;0,MOD(J58,1)&lt;&gt;0)),1,0)+IF(AND(K58&lt;&gt;"",OR(NOT(ISNUMBER(K58)),K58&lt;0,MOD(K58,1)&lt;&gt;0)),1,0)+IF(AND(L58&lt;&gt;"",OR(NOT(ISNUMBER(L58)),L58&lt;0,MOD(L58,1)&lt;&gt;0)),1,0)+IF(AND(M58&lt;&gt;"",OR(NOT(ISNUMBER(M58)),M58&lt;0,MOD(M58,1)&lt;&gt;0)),1,0)+IF(AND(N58&lt;&gt;"",OR(NOT(ISNUMBER(N58)),N58&lt;0,MOD(N58,1)&lt;&gt;0)),1,0)+IF(AND(ISNUMBER(J58),ISNUMBER(I58),J58&gt;I58),1,0)+IF(AND(ISNUMBER(K58),ISNUMBER(J58),K58&gt;J58),1,0)+IF(AND(ISNUMBER(L58),ISNUMBER(I58),L58&gt;I58),1,0)+IF(AND(ISNUMBER(M58),ISNUMBER(L58),M58&gt;L58),1,0)+IF(AND(ISNUMBER(N58),ISNUMBER(M58),N58&gt;M58),1,0)+IF(AND(ISNUMBER(N58),N58&gt;COUNTIF('Meetings'!$B$2:$B$201,A58)),1,0)+IF(AND(G58&lt;&gt;"Email",G58&lt;&gt;"LinkedIn",G58&lt;&gt;"Multichannel"),1,0)+IF(AND(R58&lt;&gt;"Yes",R58&lt;&gt;"No"),1,0)))</x:f>
        <x:v>0</x:v>
      </x:c>
    </x:row>
    <x:row r="59" ht="60" customHeight="1">
      <x:c r="A59" s="23"/>
      <x:c r="B59" s="23"/>
      <x:c r="C59" s="23"/>
      <x:c r="D59" s="24"/>
      <x:c r="E59" s="24"/>
      <x:c r="F59" s="24"/>
      <x:c r="G59" s="23"/>
      <x:c r="H59" s="23"/>
      <x:c r="I59" s="23"/>
      <x:c r="J59" s="23"/>
      <x:c r="K59" s="23"/>
      <x:c r="L59" s="23"/>
      <x:c r="M59" s="23"/>
      <x:c r="N59" s="23"/>
      <x:c r="O59" s="23"/>
      <x:c r="P59" s="23"/>
      <x:c r="Q59" s="23"/>
      <x:c r="R59" s="23" t="str">
        <x:v>No</x:v>
      </x:c>
      <x:c r="S59" s="25" t="n">
        <x:f>IF(A59="",IF(COUNTA(B59:Q59)&gt;0,1,0),(IF(COUNTIF($A$2:$A$201,A59)&gt;1,1,0)+IF(OR(B59="",C59="",H59="",O59="",Q59=""),1,0)+IF(OR(NOT(ISNUMBER(D59)),NOT(ISNUMBER(E59)),NOT(ISNUMBER(F59)),D59&lt;=0,E59&lt;D59,F59&lt;E59),1,0)+IF(AND(I59&lt;&gt;"",OR(NOT(ISNUMBER(I59)),I59&lt;0,MOD(I59,1)&lt;&gt;0)),1,0)+IF(AND(J59&lt;&gt;"",OR(NOT(ISNUMBER(J59)),J59&lt;0,MOD(J59,1)&lt;&gt;0)),1,0)+IF(AND(K59&lt;&gt;"",OR(NOT(ISNUMBER(K59)),K59&lt;0,MOD(K59,1)&lt;&gt;0)),1,0)+IF(AND(L59&lt;&gt;"",OR(NOT(ISNUMBER(L59)),L59&lt;0,MOD(L59,1)&lt;&gt;0)),1,0)+IF(AND(M59&lt;&gt;"",OR(NOT(ISNUMBER(M59)),M59&lt;0,MOD(M59,1)&lt;&gt;0)),1,0)+IF(AND(N59&lt;&gt;"",OR(NOT(ISNUMBER(N59)),N59&lt;0,MOD(N59,1)&lt;&gt;0)),1,0)+IF(AND(ISNUMBER(J59),ISNUMBER(I59),J59&gt;I59),1,0)+IF(AND(ISNUMBER(K59),ISNUMBER(J59),K59&gt;J59),1,0)+IF(AND(ISNUMBER(L59),ISNUMBER(I59),L59&gt;I59),1,0)+IF(AND(ISNUMBER(M59),ISNUMBER(L59),M59&gt;L59),1,0)+IF(AND(ISNUMBER(N59),ISNUMBER(M59),N59&gt;M59),1,0)+IF(AND(ISNUMBER(N59),N59&gt;COUNTIF('Meetings'!$B$2:$B$201,A59)),1,0)+IF(AND(G59&lt;&gt;"Email",G59&lt;&gt;"LinkedIn",G59&lt;&gt;"Multichannel"),1,0)+IF(AND(R59&lt;&gt;"Yes",R59&lt;&gt;"No"),1,0)))</x:f>
        <x:v>0</x:v>
      </x:c>
    </x:row>
    <x:row r="60" ht="60" customHeight="1">
      <x:c r="A60" s="23"/>
      <x:c r="B60" s="23"/>
      <x:c r="C60" s="23"/>
      <x:c r="D60" s="24"/>
      <x:c r="E60" s="24"/>
      <x:c r="F60" s="24"/>
      <x:c r="G60" s="23"/>
      <x:c r="H60" s="23"/>
      <x:c r="I60" s="23"/>
      <x:c r="J60" s="23"/>
      <x:c r="K60" s="23"/>
      <x:c r="L60" s="23"/>
      <x:c r="M60" s="23"/>
      <x:c r="N60" s="23"/>
      <x:c r="O60" s="23"/>
      <x:c r="P60" s="23"/>
      <x:c r="Q60" s="23"/>
      <x:c r="R60" s="23" t="str">
        <x:v>No</x:v>
      </x:c>
      <x:c r="S60" s="25" t="n">
        <x:f>IF(A60="",IF(COUNTA(B60:Q60)&gt;0,1,0),(IF(COUNTIF($A$2:$A$201,A60)&gt;1,1,0)+IF(OR(B60="",C60="",H60="",O60="",Q60=""),1,0)+IF(OR(NOT(ISNUMBER(D60)),NOT(ISNUMBER(E60)),NOT(ISNUMBER(F60)),D60&lt;=0,E60&lt;D60,F60&lt;E60),1,0)+IF(AND(I60&lt;&gt;"",OR(NOT(ISNUMBER(I60)),I60&lt;0,MOD(I60,1)&lt;&gt;0)),1,0)+IF(AND(J60&lt;&gt;"",OR(NOT(ISNUMBER(J60)),J60&lt;0,MOD(J60,1)&lt;&gt;0)),1,0)+IF(AND(K60&lt;&gt;"",OR(NOT(ISNUMBER(K60)),K60&lt;0,MOD(K60,1)&lt;&gt;0)),1,0)+IF(AND(L60&lt;&gt;"",OR(NOT(ISNUMBER(L60)),L60&lt;0,MOD(L60,1)&lt;&gt;0)),1,0)+IF(AND(M60&lt;&gt;"",OR(NOT(ISNUMBER(M60)),M60&lt;0,MOD(M60,1)&lt;&gt;0)),1,0)+IF(AND(N60&lt;&gt;"",OR(NOT(ISNUMBER(N60)),N60&lt;0,MOD(N60,1)&lt;&gt;0)),1,0)+IF(AND(ISNUMBER(J60),ISNUMBER(I60),J60&gt;I60),1,0)+IF(AND(ISNUMBER(K60),ISNUMBER(J60),K60&gt;J60),1,0)+IF(AND(ISNUMBER(L60),ISNUMBER(I60),L60&gt;I60),1,0)+IF(AND(ISNUMBER(M60),ISNUMBER(L60),M60&gt;L60),1,0)+IF(AND(ISNUMBER(N60),ISNUMBER(M60),N60&gt;M60),1,0)+IF(AND(ISNUMBER(N60),N60&gt;COUNTIF('Meetings'!$B$2:$B$201,A60)),1,0)+IF(AND(G60&lt;&gt;"Email",G60&lt;&gt;"LinkedIn",G60&lt;&gt;"Multichannel"),1,0)+IF(AND(R60&lt;&gt;"Yes",R60&lt;&gt;"No"),1,0)))</x:f>
        <x:v>0</x:v>
      </x:c>
    </x:row>
    <x:row r="61" ht="60" customHeight="1">
      <x:c r="A61" s="23"/>
      <x:c r="B61" s="23"/>
      <x:c r="C61" s="23"/>
      <x:c r="D61" s="24"/>
      <x:c r="E61" s="24"/>
      <x:c r="F61" s="24"/>
      <x:c r="G61" s="23"/>
      <x:c r="H61" s="23"/>
      <x:c r="I61" s="23"/>
      <x:c r="J61" s="23"/>
      <x:c r="K61" s="23"/>
      <x:c r="L61" s="23"/>
      <x:c r="M61" s="23"/>
      <x:c r="N61" s="23"/>
      <x:c r="O61" s="23"/>
      <x:c r="P61" s="23"/>
      <x:c r="Q61" s="23"/>
      <x:c r="R61" s="23" t="str">
        <x:v>No</x:v>
      </x:c>
      <x:c r="S61" s="25" t="n">
        <x:f>IF(A61="",IF(COUNTA(B61:Q61)&gt;0,1,0),(IF(COUNTIF($A$2:$A$201,A61)&gt;1,1,0)+IF(OR(B61="",C61="",H61="",O61="",Q61=""),1,0)+IF(OR(NOT(ISNUMBER(D61)),NOT(ISNUMBER(E61)),NOT(ISNUMBER(F61)),D61&lt;=0,E61&lt;D61,F61&lt;E61),1,0)+IF(AND(I61&lt;&gt;"",OR(NOT(ISNUMBER(I61)),I61&lt;0,MOD(I61,1)&lt;&gt;0)),1,0)+IF(AND(J61&lt;&gt;"",OR(NOT(ISNUMBER(J61)),J61&lt;0,MOD(J61,1)&lt;&gt;0)),1,0)+IF(AND(K61&lt;&gt;"",OR(NOT(ISNUMBER(K61)),K61&lt;0,MOD(K61,1)&lt;&gt;0)),1,0)+IF(AND(L61&lt;&gt;"",OR(NOT(ISNUMBER(L61)),L61&lt;0,MOD(L61,1)&lt;&gt;0)),1,0)+IF(AND(M61&lt;&gt;"",OR(NOT(ISNUMBER(M61)),M61&lt;0,MOD(M61,1)&lt;&gt;0)),1,0)+IF(AND(N61&lt;&gt;"",OR(NOT(ISNUMBER(N61)),N61&lt;0,MOD(N61,1)&lt;&gt;0)),1,0)+IF(AND(ISNUMBER(J61),ISNUMBER(I61),J61&gt;I61),1,0)+IF(AND(ISNUMBER(K61),ISNUMBER(J61),K61&gt;J61),1,0)+IF(AND(ISNUMBER(L61),ISNUMBER(I61),L61&gt;I61),1,0)+IF(AND(ISNUMBER(M61),ISNUMBER(L61),M61&gt;L61),1,0)+IF(AND(ISNUMBER(N61),ISNUMBER(M61),N61&gt;M61),1,0)+IF(AND(ISNUMBER(N61),N61&gt;COUNTIF('Meetings'!$B$2:$B$201,A61)),1,0)+IF(AND(G61&lt;&gt;"Email",G61&lt;&gt;"LinkedIn",G61&lt;&gt;"Multichannel"),1,0)+IF(AND(R61&lt;&gt;"Yes",R61&lt;&gt;"No"),1,0)))</x:f>
        <x:v>0</x:v>
      </x:c>
    </x:row>
    <x:row r="62" ht="60" customHeight="1">
      <x:c r="A62" s="23"/>
      <x:c r="B62" s="23"/>
      <x:c r="C62" s="23"/>
      <x:c r="D62" s="24"/>
      <x:c r="E62" s="24"/>
      <x:c r="F62" s="24"/>
      <x:c r="G62" s="23"/>
      <x:c r="H62" s="23"/>
      <x:c r="I62" s="23"/>
      <x:c r="J62" s="23"/>
      <x:c r="K62" s="23"/>
      <x:c r="L62" s="23"/>
      <x:c r="M62" s="23"/>
      <x:c r="N62" s="23"/>
      <x:c r="O62" s="23"/>
      <x:c r="P62" s="23"/>
      <x:c r="Q62" s="23"/>
      <x:c r="R62" s="23" t="str">
        <x:v>No</x:v>
      </x:c>
      <x:c r="S62" s="25" t="n">
        <x:f>IF(A62="",IF(COUNTA(B62:Q62)&gt;0,1,0),(IF(COUNTIF($A$2:$A$201,A62)&gt;1,1,0)+IF(OR(B62="",C62="",H62="",O62="",Q62=""),1,0)+IF(OR(NOT(ISNUMBER(D62)),NOT(ISNUMBER(E62)),NOT(ISNUMBER(F62)),D62&lt;=0,E62&lt;D62,F62&lt;E62),1,0)+IF(AND(I62&lt;&gt;"",OR(NOT(ISNUMBER(I62)),I62&lt;0,MOD(I62,1)&lt;&gt;0)),1,0)+IF(AND(J62&lt;&gt;"",OR(NOT(ISNUMBER(J62)),J62&lt;0,MOD(J62,1)&lt;&gt;0)),1,0)+IF(AND(K62&lt;&gt;"",OR(NOT(ISNUMBER(K62)),K62&lt;0,MOD(K62,1)&lt;&gt;0)),1,0)+IF(AND(L62&lt;&gt;"",OR(NOT(ISNUMBER(L62)),L62&lt;0,MOD(L62,1)&lt;&gt;0)),1,0)+IF(AND(M62&lt;&gt;"",OR(NOT(ISNUMBER(M62)),M62&lt;0,MOD(M62,1)&lt;&gt;0)),1,0)+IF(AND(N62&lt;&gt;"",OR(NOT(ISNUMBER(N62)),N62&lt;0,MOD(N62,1)&lt;&gt;0)),1,0)+IF(AND(ISNUMBER(J62),ISNUMBER(I62),J62&gt;I62),1,0)+IF(AND(ISNUMBER(K62),ISNUMBER(J62),K62&gt;J62),1,0)+IF(AND(ISNUMBER(L62),ISNUMBER(I62),L62&gt;I62),1,0)+IF(AND(ISNUMBER(M62),ISNUMBER(L62),M62&gt;L62),1,0)+IF(AND(ISNUMBER(N62),ISNUMBER(M62),N62&gt;M62),1,0)+IF(AND(ISNUMBER(N62),N62&gt;COUNTIF('Meetings'!$B$2:$B$201,A62)),1,0)+IF(AND(G62&lt;&gt;"Email",G62&lt;&gt;"LinkedIn",G62&lt;&gt;"Multichannel"),1,0)+IF(AND(R62&lt;&gt;"Yes",R62&lt;&gt;"No"),1,0)))</x:f>
        <x:v>0</x:v>
      </x:c>
    </x:row>
    <x:row r="63" ht="60" customHeight="1">
      <x:c r="A63" s="23"/>
      <x:c r="B63" s="23"/>
      <x:c r="C63" s="23"/>
      <x:c r="D63" s="24"/>
      <x:c r="E63" s="24"/>
      <x:c r="F63" s="24"/>
      <x:c r="G63" s="23"/>
      <x:c r="H63" s="23"/>
      <x:c r="I63" s="23"/>
      <x:c r="J63" s="23"/>
      <x:c r="K63" s="23"/>
      <x:c r="L63" s="23"/>
      <x:c r="M63" s="23"/>
      <x:c r="N63" s="23"/>
      <x:c r="O63" s="23"/>
      <x:c r="P63" s="23"/>
      <x:c r="Q63" s="23"/>
      <x:c r="R63" s="23" t="str">
        <x:v>No</x:v>
      </x:c>
      <x:c r="S63" s="25" t="n">
        <x:f>IF(A63="",IF(COUNTA(B63:Q63)&gt;0,1,0),(IF(COUNTIF($A$2:$A$201,A63)&gt;1,1,0)+IF(OR(B63="",C63="",H63="",O63="",Q63=""),1,0)+IF(OR(NOT(ISNUMBER(D63)),NOT(ISNUMBER(E63)),NOT(ISNUMBER(F63)),D63&lt;=0,E63&lt;D63,F63&lt;E63),1,0)+IF(AND(I63&lt;&gt;"",OR(NOT(ISNUMBER(I63)),I63&lt;0,MOD(I63,1)&lt;&gt;0)),1,0)+IF(AND(J63&lt;&gt;"",OR(NOT(ISNUMBER(J63)),J63&lt;0,MOD(J63,1)&lt;&gt;0)),1,0)+IF(AND(K63&lt;&gt;"",OR(NOT(ISNUMBER(K63)),K63&lt;0,MOD(K63,1)&lt;&gt;0)),1,0)+IF(AND(L63&lt;&gt;"",OR(NOT(ISNUMBER(L63)),L63&lt;0,MOD(L63,1)&lt;&gt;0)),1,0)+IF(AND(M63&lt;&gt;"",OR(NOT(ISNUMBER(M63)),M63&lt;0,MOD(M63,1)&lt;&gt;0)),1,0)+IF(AND(N63&lt;&gt;"",OR(NOT(ISNUMBER(N63)),N63&lt;0,MOD(N63,1)&lt;&gt;0)),1,0)+IF(AND(ISNUMBER(J63),ISNUMBER(I63),J63&gt;I63),1,0)+IF(AND(ISNUMBER(K63),ISNUMBER(J63),K63&gt;J63),1,0)+IF(AND(ISNUMBER(L63),ISNUMBER(I63),L63&gt;I63),1,0)+IF(AND(ISNUMBER(M63),ISNUMBER(L63),M63&gt;L63),1,0)+IF(AND(ISNUMBER(N63),ISNUMBER(M63),N63&gt;M63),1,0)+IF(AND(ISNUMBER(N63),N63&gt;COUNTIF('Meetings'!$B$2:$B$201,A63)),1,0)+IF(AND(G63&lt;&gt;"Email",G63&lt;&gt;"LinkedIn",G63&lt;&gt;"Multichannel"),1,0)+IF(AND(R63&lt;&gt;"Yes",R63&lt;&gt;"No"),1,0)))</x:f>
        <x:v>0</x:v>
      </x:c>
    </x:row>
    <x:row r="64" ht="60" customHeight="1">
      <x:c r="A64" s="23"/>
      <x:c r="B64" s="23"/>
      <x:c r="C64" s="23"/>
      <x:c r="D64" s="24"/>
      <x:c r="E64" s="24"/>
      <x:c r="F64" s="24"/>
      <x:c r="G64" s="23"/>
      <x:c r="H64" s="23"/>
      <x:c r="I64" s="23"/>
      <x:c r="J64" s="23"/>
      <x:c r="K64" s="23"/>
      <x:c r="L64" s="23"/>
      <x:c r="M64" s="23"/>
      <x:c r="N64" s="23"/>
      <x:c r="O64" s="23"/>
      <x:c r="P64" s="23"/>
      <x:c r="Q64" s="23"/>
      <x:c r="R64" s="23" t="str">
        <x:v>No</x:v>
      </x:c>
      <x:c r="S64" s="25" t="n">
        <x:f>IF(A64="",IF(COUNTA(B64:Q64)&gt;0,1,0),(IF(COUNTIF($A$2:$A$201,A64)&gt;1,1,0)+IF(OR(B64="",C64="",H64="",O64="",Q64=""),1,0)+IF(OR(NOT(ISNUMBER(D64)),NOT(ISNUMBER(E64)),NOT(ISNUMBER(F64)),D64&lt;=0,E64&lt;D64,F64&lt;E64),1,0)+IF(AND(I64&lt;&gt;"",OR(NOT(ISNUMBER(I64)),I64&lt;0,MOD(I64,1)&lt;&gt;0)),1,0)+IF(AND(J64&lt;&gt;"",OR(NOT(ISNUMBER(J64)),J64&lt;0,MOD(J64,1)&lt;&gt;0)),1,0)+IF(AND(K64&lt;&gt;"",OR(NOT(ISNUMBER(K64)),K64&lt;0,MOD(K64,1)&lt;&gt;0)),1,0)+IF(AND(L64&lt;&gt;"",OR(NOT(ISNUMBER(L64)),L64&lt;0,MOD(L64,1)&lt;&gt;0)),1,0)+IF(AND(M64&lt;&gt;"",OR(NOT(ISNUMBER(M64)),M64&lt;0,MOD(M64,1)&lt;&gt;0)),1,0)+IF(AND(N64&lt;&gt;"",OR(NOT(ISNUMBER(N64)),N64&lt;0,MOD(N64,1)&lt;&gt;0)),1,0)+IF(AND(ISNUMBER(J64),ISNUMBER(I64),J64&gt;I64),1,0)+IF(AND(ISNUMBER(K64),ISNUMBER(J64),K64&gt;J64),1,0)+IF(AND(ISNUMBER(L64),ISNUMBER(I64),L64&gt;I64),1,0)+IF(AND(ISNUMBER(M64),ISNUMBER(L64),M64&gt;L64),1,0)+IF(AND(ISNUMBER(N64),ISNUMBER(M64),N64&gt;M64),1,0)+IF(AND(ISNUMBER(N64),N64&gt;COUNTIF('Meetings'!$B$2:$B$201,A64)),1,0)+IF(AND(G64&lt;&gt;"Email",G64&lt;&gt;"LinkedIn",G64&lt;&gt;"Multichannel"),1,0)+IF(AND(R64&lt;&gt;"Yes",R64&lt;&gt;"No"),1,0)))</x:f>
        <x:v>0</x:v>
      </x:c>
    </x:row>
    <x:row r="65" ht="60" customHeight="1">
      <x:c r="A65" s="23"/>
      <x:c r="B65" s="23"/>
      <x:c r="C65" s="23"/>
      <x:c r="D65" s="24"/>
      <x:c r="E65" s="24"/>
      <x:c r="F65" s="24"/>
      <x:c r="G65" s="23"/>
      <x:c r="H65" s="23"/>
      <x:c r="I65" s="23"/>
      <x:c r="J65" s="23"/>
      <x:c r="K65" s="23"/>
      <x:c r="L65" s="23"/>
      <x:c r="M65" s="23"/>
      <x:c r="N65" s="23"/>
      <x:c r="O65" s="23"/>
      <x:c r="P65" s="23"/>
      <x:c r="Q65" s="23"/>
      <x:c r="R65" s="23" t="str">
        <x:v>No</x:v>
      </x:c>
      <x:c r="S65" s="25" t="n">
        <x:f>IF(A65="",IF(COUNTA(B65:Q65)&gt;0,1,0),(IF(COUNTIF($A$2:$A$201,A65)&gt;1,1,0)+IF(OR(B65="",C65="",H65="",O65="",Q65=""),1,0)+IF(OR(NOT(ISNUMBER(D65)),NOT(ISNUMBER(E65)),NOT(ISNUMBER(F65)),D65&lt;=0,E65&lt;D65,F65&lt;E65),1,0)+IF(AND(I65&lt;&gt;"",OR(NOT(ISNUMBER(I65)),I65&lt;0,MOD(I65,1)&lt;&gt;0)),1,0)+IF(AND(J65&lt;&gt;"",OR(NOT(ISNUMBER(J65)),J65&lt;0,MOD(J65,1)&lt;&gt;0)),1,0)+IF(AND(K65&lt;&gt;"",OR(NOT(ISNUMBER(K65)),K65&lt;0,MOD(K65,1)&lt;&gt;0)),1,0)+IF(AND(L65&lt;&gt;"",OR(NOT(ISNUMBER(L65)),L65&lt;0,MOD(L65,1)&lt;&gt;0)),1,0)+IF(AND(M65&lt;&gt;"",OR(NOT(ISNUMBER(M65)),M65&lt;0,MOD(M65,1)&lt;&gt;0)),1,0)+IF(AND(N65&lt;&gt;"",OR(NOT(ISNUMBER(N65)),N65&lt;0,MOD(N65,1)&lt;&gt;0)),1,0)+IF(AND(ISNUMBER(J65),ISNUMBER(I65),J65&gt;I65),1,0)+IF(AND(ISNUMBER(K65),ISNUMBER(J65),K65&gt;J65),1,0)+IF(AND(ISNUMBER(L65),ISNUMBER(I65),L65&gt;I65),1,0)+IF(AND(ISNUMBER(M65),ISNUMBER(L65),M65&gt;L65),1,0)+IF(AND(ISNUMBER(N65),ISNUMBER(M65),N65&gt;M65),1,0)+IF(AND(ISNUMBER(N65),N65&gt;COUNTIF('Meetings'!$B$2:$B$201,A65)),1,0)+IF(AND(G65&lt;&gt;"Email",G65&lt;&gt;"LinkedIn",G65&lt;&gt;"Multichannel"),1,0)+IF(AND(R65&lt;&gt;"Yes",R65&lt;&gt;"No"),1,0)))</x:f>
        <x:v>0</x:v>
      </x:c>
    </x:row>
    <x:row r="66" ht="60" customHeight="1">
      <x:c r="A66" s="23"/>
      <x:c r="B66" s="23"/>
      <x:c r="C66" s="23"/>
      <x:c r="D66" s="24"/>
      <x:c r="E66" s="24"/>
      <x:c r="F66" s="24"/>
      <x:c r="G66" s="23"/>
      <x:c r="H66" s="23"/>
      <x:c r="I66" s="23"/>
      <x:c r="J66" s="23"/>
      <x:c r="K66" s="23"/>
      <x:c r="L66" s="23"/>
      <x:c r="M66" s="23"/>
      <x:c r="N66" s="23"/>
      <x:c r="O66" s="23"/>
      <x:c r="P66" s="23"/>
      <x:c r="Q66" s="23"/>
      <x:c r="R66" s="23" t="str">
        <x:v>No</x:v>
      </x:c>
      <x:c r="S66" s="25" t="n">
        <x:f>IF(A66="",IF(COUNTA(B66:Q66)&gt;0,1,0),(IF(COUNTIF($A$2:$A$201,A66)&gt;1,1,0)+IF(OR(B66="",C66="",H66="",O66="",Q66=""),1,0)+IF(OR(NOT(ISNUMBER(D66)),NOT(ISNUMBER(E66)),NOT(ISNUMBER(F66)),D66&lt;=0,E66&lt;D66,F66&lt;E66),1,0)+IF(AND(I66&lt;&gt;"",OR(NOT(ISNUMBER(I66)),I66&lt;0,MOD(I66,1)&lt;&gt;0)),1,0)+IF(AND(J66&lt;&gt;"",OR(NOT(ISNUMBER(J66)),J66&lt;0,MOD(J66,1)&lt;&gt;0)),1,0)+IF(AND(K66&lt;&gt;"",OR(NOT(ISNUMBER(K66)),K66&lt;0,MOD(K66,1)&lt;&gt;0)),1,0)+IF(AND(L66&lt;&gt;"",OR(NOT(ISNUMBER(L66)),L66&lt;0,MOD(L66,1)&lt;&gt;0)),1,0)+IF(AND(M66&lt;&gt;"",OR(NOT(ISNUMBER(M66)),M66&lt;0,MOD(M66,1)&lt;&gt;0)),1,0)+IF(AND(N66&lt;&gt;"",OR(NOT(ISNUMBER(N66)),N66&lt;0,MOD(N66,1)&lt;&gt;0)),1,0)+IF(AND(ISNUMBER(J66),ISNUMBER(I66),J66&gt;I66),1,0)+IF(AND(ISNUMBER(K66),ISNUMBER(J66),K66&gt;J66),1,0)+IF(AND(ISNUMBER(L66),ISNUMBER(I66),L66&gt;I66),1,0)+IF(AND(ISNUMBER(M66),ISNUMBER(L66),M66&gt;L66),1,0)+IF(AND(ISNUMBER(N66),ISNUMBER(M66),N66&gt;M66),1,0)+IF(AND(ISNUMBER(N66),N66&gt;COUNTIF('Meetings'!$B$2:$B$201,A66)),1,0)+IF(AND(G66&lt;&gt;"Email",G66&lt;&gt;"LinkedIn",G66&lt;&gt;"Multichannel"),1,0)+IF(AND(R66&lt;&gt;"Yes",R66&lt;&gt;"No"),1,0)))</x:f>
        <x:v>0</x:v>
      </x:c>
    </x:row>
    <x:row r="67" ht="60" customHeight="1">
      <x:c r="A67" s="23"/>
      <x:c r="B67" s="23"/>
      <x:c r="C67" s="23"/>
      <x:c r="D67" s="24"/>
      <x:c r="E67" s="24"/>
      <x:c r="F67" s="24"/>
      <x:c r="G67" s="23"/>
      <x:c r="H67" s="23"/>
      <x:c r="I67" s="23"/>
      <x:c r="J67" s="23"/>
      <x:c r="K67" s="23"/>
      <x:c r="L67" s="23"/>
      <x:c r="M67" s="23"/>
      <x:c r="N67" s="23"/>
      <x:c r="O67" s="23"/>
      <x:c r="P67" s="23"/>
      <x:c r="Q67" s="23"/>
      <x:c r="R67" s="23" t="str">
        <x:v>No</x:v>
      </x:c>
      <x:c r="S67" s="25" t="n">
        <x:f>IF(A67="",IF(COUNTA(B67:Q67)&gt;0,1,0),(IF(COUNTIF($A$2:$A$201,A67)&gt;1,1,0)+IF(OR(B67="",C67="",H67="",O67="",Q67=""),1,0)+IF(OR(NOT(ISNUMBER(D67)),NOT(ISNUMBER(E67)),NOT(ISNUMBER(F67)),D67&lt;=0,E67&lt;D67,F67&lt;E67),1,0)+IF(AND(I67&lt;&gt;"",OR(NOT(ISNUMBER(I67)),I67&lt;0,MOD(I67,1)&lt;&gt;0)),1,0)+IF(AND(J67&lt;&gt;"",OR(NOT(ISNUMBER(J67)),J67&lt;0,MOD(J67,1)&lt;&gt;0)),1,0)+IF(AND(K67&lt;&gt;"",OR(NOT(ISNUMBER(K67)),K67&lt;0,MOD(K67,1)&lt;&gt;0)),1,0)+IF(AND(L67&lt;&gt;"",OR(NOT(ISNUMBER(L67)),L67&lt;0,MOD(L67,1)&lt;&gt;0)),1,0)+IF(AND(M67&lt;&gt;"",OR(NOT(ISNUMBER(M67)),M67&lt;0,MOD(M67,1)&lt;&gt;0)),1,0)+IF(AND(N67&lt;&gt;"",OR(NOT(ISNUMBER(N67)),N67&lt;0,MOD(N67,1)&lt;&gt;0)),1,0)+IF(AND(ISNUMBER(J67),ISNUMBER(I67),J67&gt;I67),1,0)+IF(AND(ISNUMBER(K67),ISNUMBER(J67),K67&gt;J67),1,0)+IF(AND(ISNUMBER(L67),ISNUMBER(I67),L67&gt;I67),1,0)+IF(AND(ISNUMBER(M67),ISNUMBER(L67),M67&gt;L67),1,0)+IF(AND(ISNUMBER(N67),ISNUMBER(M67),N67&gt;M67),1,0)+IF(AND(ISNUMBER(N67),N67&gt;COUNTIF('Meetings'!$B$2:$B$201,A67)),1,0)+IF(AND(G67&lt;&gt;"Email",G67&lt;&gt;"LinkedIn",G67&lt;&gt;"Multichannel"),1,0)+IF(AND(R67&lt;&gt;"Yes",R67&lt;&gt;"No"),1,0)))</x:f>
        <x:v>0</x:v>
      </x:c>
    </x:row>
    <x:row r="68" ht="60" customHeight="1">
      <x:c r="A68" s="23"/>
      <x:c r="B68" s="23"/>
      <x:c r="C68" s="23"/>
      <x:c r="D68" s="24"/>
      <x:c r="E68" s="24"/>
      <x:c r="F68" s="24"/>
      <x:c r="G68" s="23"/>
      <x:c r="H68" s="23"/>
      <x:c r="I68" s="23"/>
      <x:c r="J68" s="23"/>
      <x:c r="K68" s="23"/>
      <x:c r="L68" s="23"/>
      <x:c r="M68" s="23"/>
      <x:c r="N68" s="23"/>
      <x:c r="O68" s="23"/>
      <x:c r="P68" s="23"/>
      <x:c r="Q68" s="23"/>
      <x:c r="R68" s="23" t="str">
        <x:v>No</x:v>
      </x:c>
      <x:c r="S68" s="25" t="n">
        <x:f>IF(A68="",IF(COUNTA(B68:Q68)&gt;0,1,0),(IF(COUNTIF($A$2:$A$201,A68)&gt;1,1,0)+IF(OR(B68="",C68="",H68="",O68="",Q68=""),1,0)+IF(OR(NOT(ISNUMBER(D68)),NOT(ISNUMBER(E68)),NOT(ISNUMBER(F68)),D68&lt;=0,E68&lt;D68,F68&lt;E68),1,0)+IF(AND(I68&lt;&gt;"",OR(NOT(ISNUMBER(I68)),I68&lt;0,MOD(I68,1)&lt;&gt;0)),1,0)+IF(AND(J68&lt;&gt;"",OR(NOT(ISNUMBER(J68)),J68&lt;0,MOD(J68,1)&lt;&gt;0)),1,0)+IF(AND(K68&lt;&gt;"",OR(NOT(ISNUMBER(K68)),K68&lt;0,MOD(K68,1)&lt;&gt;0)),1,0)+IF(AND(L68&lt;&gt;"",OR(NOT(ISNUMBER(L68)),L68&lt;0,MOD(L68,1)&lt;&gt;0)),1,0)+IF(AND(M68&lt;&gt;"",OR(NOT(ISNUMBER(M68)),M68&lt;0,MOD(M68,1)&lt;&gt;0)),1,0)+IF(AND(N68&lt;&gt;"",OR(NOT(ISNUMBER(N68)),N68&lt;0,MOD(N68,1)&lt;&gt;0)),1,0)+IF(AND(ISNUMBER(J68),ISNUMBER(I68),J68&gt;I68),1,0)+IF(AND(ISNUMBER(K68),ISNUMBER(J68),K68&gt;J68),1,0)+IF(AND(ISNUMBER(L68),ISNUMBER(I68),L68&gt;I68),1,0)+IF(AND(ISNUMBER(M68),ISNUMBER(L68),M68&gt;L68),1,0)+IF(AND(ISNUMBER(N68),ISNUMBER(M68),N68&gt;M68),1,0)+IF(AND(ISNUMBER(N68),N68&gt;COUNTIF('Meetings'!$B$2:$B$201,A68)),1,0)+IF(AND(G68&lt;&gt;"Email",G68&lt;&gt;"LinkedIn",G68&lt;&gt;"Multichannel"),1,0)+IF(AND(R68&lt;&gt;"Yes",R68&lt;&gt;"No"),1,0)))</x:f>
        <x:v>0</x:v>
      </x:c>
    </x:row>
    <x:row r="69" ht="60" customHeight="1">
      <x:c r="A69" s="23"/>
      <x:c r="B69" s="23"/>
      <x:c r="C69" s="23"/>
      <x:c r="D69" s="24"/>
      <x:c r="E69" s="24"/>
      <x:c r="F69" s="24"/>
      <x:c r="G69" s="23"/>
      <x:c r="H69" s="23"/>
      <x:c r="I69" s="23"/>
      <x:c r="J69" s="23"/>
      <x:c r="K69" s="23"/>
      <x:c r="L69" s="23"/>
      <x:c r="M69" s="23"/>
      <x:c r="N69" s="23"/>
      <x:c r="O69" s="23"/>
      <x:c r="P69" s="23"/>
      <x:c r="Q69" s="23"/>
      <x:c r="R69" s="23" t="str">
        <x:v>No</x:v>
      </x:c>
      <x:c r="S69" s="25" t="n">
        <x:f>IF(A69="",IF(COUNTA(B69:Q69)&gt;0,1,0),(IF(COUNTIF($A$2:$A$201,A69)&gt;1,1,0)+IF(OR(B69="",C69="",H69="",O69="",Q69=""),1,0)+IF(OR(NOT(ISNUMBER(D69)),NOT(ISNUMBER(E69)),NOT(ISNUMBER(F69)),D69&lt;=0,E69&lt;D69,F69&lt;E69),1,0)+IF(AND(I69&lt;&gt;"",OR(NOT(ISNUMBER(I69)),I69&lt;0,MOD(I69,1)&lt;&gt;0)),1,0)+IF(AND(J69&lt;&gt;"",OR(NOT(ISNUMBER(J69)),J69&lt;0,MOD(J69,1)&lt;&gt;0)),1,0)+IF(AND(K69&lt;&gt;"",OR(NOT(ISNUMBER(K69)),K69&lt;0,MOD(K69,1)&lt;&gt;0)),1,0)+IF(AND(L69&lt;&gt;"",OR(NOT(ISNUMBER(L69)),L69&lt;0,MOD(L69,1)&lt;&gt;0)),1,0)+IF(AND(M69&lt;&gt;"",OR(NOT(ISNUMBER(M69)),M69&lt;0,MOD(M69,1)&lt;&gt;0)),1,0)+IF(AND(N69&lt;&gt;"",OR(NOT(ISNUMBER(N69)),N69&lt;0,MOD(N69,1)&lt;&gt;0)),1,0)+IF(AND(ISNUMBER(J69),ISNUMBER(I69),J69&gt;I69),1,0)+IF(AND(ISNUMBER(K69),ISNUMBER(J69),K69&gt;J69),1,0)+IF(AND(ISNUMBER(L69),ISNUMBER(I69),L69&gt;I69),1,0)+IF(AND(ISNUMBER(M69),ISNUMBER(L69),M69&gt;L69),1,0)+IF(AND(ISNUMBER(N69),ISNUMBER(M69),N69&gt;M69),1,0)+IF(AND(ISNUMBER(N69),N69&gt;COUNTIF('Meetings'!$B$2:$B$201,A69)),1,0)+IF(AND(G69&lt;&gt;"Email",G69&lt;&gt;"LinkedIn",G69&lt;&gt;"Multichannel"),1,0)+IF(AND(R69&lt;&gt;"Yes",R69&lt;&gt;"No"),1,0)))</x:f>
        <x:v>0</x:v>
      </x:c>
    </x:row>
    <x:row r="70" ht="60" customHeight="1">
      <x:c r="A70" s="23"/>
      <x:c r="B70" s="23"/>
      <x:c r="C70" s="23"/>
      <x:c r="D70" s="24"/>
      <x:c r="E70" s="24"/>
      <x:c r="F70" s="24"/>
      <x:c r="G70" s="23"/>
      <x:c r="H70" s="23"/>
      <x:c r="I70" s="23"/>
      <x:c r="J70" s="23"/>
      <x:c r="K70" s="23"/>
      <x:c r="L70" s="23"/>
      <x:c r="M70" s="23"/>
      <x:c r="N70" s="23"/>
      <x:c r="O70" s="23"/>
      <x:c r="P70" s="23"/>
      <x:c r="Q70" s="23"/>
      <x:c r="R70" s="23" t="str">
        <x:v>No</x:v>
      </x:c>
      <x:c r="S70" s="25" t="n">
        <x:f>IF(A70="",IF(COUNTA(B70:Q70)&gt;0,1,0),(IF(COUNTIF($A$2:$A$201,A70)&gt;1,1,0)+IF(OR(B70="",C70="",H70="",O70="",Q70=""),1,0)+IF(OR(NOT(ISNUMBER(D70)),NOT(ISNUMBER(E70)),NOT(ISNUMBER(F70)),D70&lt;=0,E70&lt;D70,F70&lt;E70),1,0)+IF(AND(I70&lt;&gt;"",OR(NOT(ISNUMBER(I70)),I70&lt;0,MOD(I70,1)&lt;&gt;0)),1,0)+IF(AND(J70&lt;&gt;"",OR(NOT(ISNUMBER(J70)),J70&lt;0,MOD(J70,1)&lt;&gt;0)),1,0)+IF(AND(K70&lt;&gt;"",OR(NOT(ISNUMBER(K70)),K70&lt;0,MOD(K70,1)&lt;&gt;0)),1,0)+IF(AND(L70&lt;&gt;"",OR(NOT(ISNUMBER(L70)),L70&lt;0,MOD(L70,1)&lt;&gt;0)),1,0)+IF(AND(M70&lt;&gt;"",OR(NOT(ISNUMBER(M70)),M70&lt;0,MOD(M70,1)&lt;&gt;0)),1,0)+IF(AND(N70&lt;&gt;"",OR(NOT(ISNUMBER(N70)),N70&lt;0,MOD(N70,1)&lt;&gt;0)),1,0)+IF(AND(ISNUMBER(J70),ISNUMBER(I70),J70&gt;I70),1,0)+IF(AND(ISNUMBER(K70),ISNUMBER(J70),K70&gt;J70),1,0)+IF(AND(ISNUMBER(L70),ISNUMBER(I70),L70&gt;I70),1,0)+IF(AND(ISNUMBER(M70),ISNUMBER(L70),M70&gt;L70),1,0)+IF(AND(ISNUMBER(N70),ISNUMBER(M70),N70&gt;M70),1,0)+IF(AND(ISNUMBER(N70),N70&gt;COUNTIF('Meetings'!$B$2:$B$201,A70)),1,0)+IF(AND(G70&lt;&gt;"Email",G70&lt;&gt;"LinkedIn",G70&lt;&gt;"Multichannel"),1,0)+IF(AND(R70&lt;&gt;"Yes",R70&lt;&gt;"No"),1,0)))</x:f>
        <x:v>0</x:v>
      </x:c>
    </x:row>
    <x:row r="71" ht="60" customHeight="1">
      <x:c r="A71" s="23"/>
      <x:c r="B71" s="23"/>
      <x:c r="C71" s="23"/>
      <x:c r="D71" s="24"/>
      <x:c r="E71" s="24"/>
      <x:c r="F71" s="24"/>
      <x:c r="G71" s="23"/>
      <x:c r="H71" s="23"/>
      <x:c r="I71" s="23"/>
      <x:c r="J71" s="23"/>
      <x:c r="K71" s="23"/>
      <x:c r="L71" s="23"/>
      <x:c r="M71" s="23"/>
      <x:c r="N71" s="23"/>
      <x:c r="O71" s="23"/>
      <x:c r="P71" s="23"/>
      <x:c r="Q71" s="23"/>
      <x:c r="R71" s="23" t="str">
        <x:v>No</x:v>
      </x:c>
      <x:c r="S71" s="25" t="n">
        <x:f>IF(A71="",IF(COUNTA(B71:Q71)&gt;0,1,0),(IF(COUNTIF($A$2:$A$201,A71)&gt;1,1,0)+IF(OR(B71="",C71="",H71="",O71="",Q71=""),1,0)+IF(OR(NOT(ISNUMBER(D71)),NOT(ISNUMBER(E71)),NOT(ISNUMBER(F71)),D71&lt;=0,E71&lt;D71,F71&lt;E71),1,0)+IF(AND(I71&lt;&gt;"",OR(NOT(ISNUMBER(I71)),I71&lt;0,MOD(I71,1)&lt;&gt;0)),1,0)+IF(AND(J71&lt;&gt;"",OR(NOT(ISNUMBER(J71)),J71&lt;0,MOD(J71,1)&lt;&gt;0)),1,0)+IF(AND(K71&lt;&gt;"",OR(NOT(ISNUMBER(K71)),K71&lt;0,MOD(K71,1)&lt;&gt;0)),1,0)+IF(AND(L71&lt;&gt;"",OR(NOT(ISNUMBER(L71)),L71&lt;0,MOD(L71,1)&lt;&gt;0)),1,0)+IF(AND(M71&lt;&gt;"",OR(NOT(ISNUMBER(M71)),M71&lt;0,MOD(M71,1)&lt;&gt;0)),1,0)+IF(AND(N71&lt;&gt;"",OR(NOT(ISNUMBER(N71)),N71&lt;0,MOD(N71,1)&lt;&gt;0)),1,0)+IF(AND(ISNUMBER(J71),ISNUMBER(I71),J71&gt;I71),1,0)+IF(AND(ISNUMBER(K71),ISNUMBER(J71),K71&gt;J71),1,0)+IF(AND(ISNUMBER(L71),ISNUMBER(I71),L71&gt;I71),1,0)+IF(AND(ISNUMBER(M71),ISNUMBER(L71),M71&gt;L71),1,0)+IF(AND(ISNUMBER(N71),ISNUMBER(M71),N71&gt;M71),1,0)+IF(AND(ISNUMBER(N71),N71&gt;COUNTIF('Meetings'!$B$2:$B$201,A71)),1,0)+IF(AND(G71&lt;&gt;"Email",G71&lt;&gt;"LinkedIn",G71&lt;&gt;"Multichannel"),1,0)+IF(AND(R71&lt;&gt;"Yes",R71&lt;&gt;"No"),1,0)))</x:f>
        <x:v>0</x:v>
      </x:c>
    </x:row>
    <x:row r="72" ht="60" customHeight="1">
      <x:c r="A72" s="23"/>
      <x:c r="B72" s="23"/>
      <x:c r="C72" s="23"/>
      <x:c r="D72" s="24"/>
      <x:c r="E72" s="24"/>
      <x:c r="F72" s="24"/>
      <x:c r="G72" s="23"/>
      <x:c r="H72" s="23"/>
      <x:c r="I72" s="23"/>
      <x:c r="J72" s="23"/>
      <x:c r="K72" s="23"/>
      <x:c r="L72" s="23"/>
      <x:c r="M72" s="23"/>
      <x:c r="N72" s="23"/>
      <x:c r="O72" s="23"/>
      <x:c r="P72" s="23"/>
      <x:c r="Q72" s="23"/>
      <x:c r="R72" s="23" t="str">
        <x:v>No</x:v>
      </x:c>
      <x:c r="S72" s="25" t="n">
        <x:f>IF(A72="",IF(COUNTA(B72:Q72)&gt;0,1,0),(IF(COUNTIF($A$2:$A$201,A72)&gt;1,1,0)+IF(OR(B72="",C72="",H72="",O72="",Q72=""),1,0)+IF(OR(NOT(ISNUMBER(D72)),NOT(ISNUMBER(E72)),NOT(ISNUMBER(F72)),D72&lt;=0,E72&lt;D72,F72&lt;E72),1,0)+IF(AND(I72&lt;&gt;"",OR(NOT(ISNUMBER(I72)),I72&lt;0,MOD(I72,1)&lt;&gt;0)),1,0)+IF(AND(J72&lt;&gt;"",OR(NOT(ISNUMBER(J72)),J72&lt;0,MOD(J72,1)&lt;&gt;0)),1,0)+IF(AND(K72&lt;&gt;"",OR(NOT(ISNUMBER(K72)),K72&lt;0,MOD(K72,1)&lt;&gt;0)),1,0)+IF(AND(L72&lt;&gt;"",OR(NOT(ISNUMBER(L72)),L72&lt;0,MOD(L72,1)&lt;&gt;0)),1,0)+IF(AND(M72&lt;&gt;"",OR(NOT(ISNUMBER(M72)),M72&lt;0,MOD(M72,1)&lt;&gt;0)),1,0)+IF(AND(N72&lt;&gt;"",OR(NOT(ISNUMBER(N72)),N72&lt;0,MOD(N72,1)&lt;&gt;0)),1,0)+IF(AND(ISNUMBER(J72),ISNUMBER(I72),J72&gt;I72),1,0)+IF(AND(ISNUMBER(K72),ISNUMBER(J72),K72&gt;J72),1,0)+IF(AND(ISNUMBER(L72),ISNUMBER(I72),L72&gt;I72),1,0)+IF(AND(ISNUMBER(M72),ISNUMBER(L72),M72&gt;L72),1,0)+IF(AND(ISNUMBER(N72),ISNUMBER(M72),N72&gt;M72),1,0)+IF(AND(ISNUMBER(N72),N72&gt;COUNTIF('Meetings'!$B$2:$B$201,A72)),1,0)+IF(AND(G72&lt;&gt;"Email",G72&lt;&gt;"LinkedIn",G72&lt;&gt;"Multichannel"),1,0)+IF(AND(R72&lt;&gt;"Yes",R72&lt;&gt;"No"),1,0)))</x:f>
        <x:v>0</x:v>
      </x:c>
    </x:row>
    <x:row r="73" ht="60" customHeight="1">
      <x:c r="A73" s="23"/>
      <x:c r="B73" s="23"/>
      <x:c r="C73" s="23"/>
      <x:c r="D73" s="24"/>
      <x:c r="E73" s="24"/>
      <x:c r="F73" s="24"/>
      <x:c r="G73" s="23"/>
      <x:c r="H73" s="23"/>
      <x:c r="I73" s="23"/>
      <x:c r="J73" s="23"/>
      <x:c r="K73" s="23"/>
      <x:c r="L73" s="23"/>
      <x:c r="M73" s="23"/>
      <x:c r="N73" s="23"/>
      <x:c r="O73" s="23"/>
      <x:c r="P73" s="23"/>
      <x:c r="Q73" s="23"/>
      <x:c r="R73" s="23" t="str">
        <x:v>No</x:v>
      </x:c>
      <x:c r="S73" s="25" t="n">
        <x:f>IF(A73="",IF(COUNTA(B73:Q73)&gt;0,1,0),(IF(COUNTIF($A$2:$A$201,A73)&gt;1,1,0)+IF(OR(B73="",C73="",H73="",O73="",Q73=""),1,0)+IF(OR(NOT(ISNUMBER(D73)),NOT(ISNUMBER(E73)),NOT(ISNUMBER(F73)),D73&lt;=0,E73&lt;D73,F73&lt;E73),1,0)+IF(AND(I73&lt;&gt;"",OR(NOT(ISNUMBER(I73)),I73&lt;0,MOD(I73,1)&lt;&gt;0)),1,0)+IF(AND(J73&lt;&gt;"",OR(NOT(ISNUMBER(J73)),J73&lt;0,MOD(J73,1)&lt;&gt;0)),1,0)+IF(AND(K73&lt;&gt;"",OR(NOT(ISNUMBER(K73)),K73&lt;0,MOD(K73,1)&lt;&gt;0)),1,0)+IF(AND(L73&lt;&gt;"",OR(NOT(ISNUMBER(L73)),L73&lt;0,MOD(L73,1)&lt;&gt;0)),1,0)+IF(AND(M73&lt;&gt;"",OR(NOT(ISNUMBER(M73)),M73&lt;0,MOD(M73,1)&lt;&gt;0)),1,0)+IF(AND(N73&lt;&gt;"",OR(NOT(ISNUMBER(N73)),N73&lt;0,MOD(N73,1)&lt;&gt;0)),1,0)+IF(AND(ISNUMBER(J73),ISNUMBER(I73),J73&gt;I73),1,0)+IF(AND(ISNUMBER(K73),ISNUMBER(J73),K73&gt;J73),1,0)+IF(AND(ISNUMBER(L73),ISNUMBER(I73),L73&gt;I73),1,0)+IF(AND(ISNUMBER(M73),ISNUMBER(L73),M73&gt;L73),1,0)+IF(AND(ISNUMBER(N73),ISNUMBER(M73),N73&gt;M73),1,0)+IF(AND(ISNUMBER(N73),N73&gt;COUNTIF('Meetings'!$B$2:$B$201,A73)),1,0)+IF(AND(G73&lt;&gt;"Email",G73&lt;&gt;"LinkedIn",G73&lt;&gt;"Multichannel"),1,0)+IF(AND(R73&lt;&gt;"Yes",R73&lt;&gt;"No"),1,0)))</x:f>
        <x:v>0</x:v>
      </x:c>
    </x:row>
    <x:row r="74" ht="60" customHeight="1">
      <x:c r="A74" s="23"/>
      <x:c r="B74" s="23"/>
      <x:c r="C74" s="23"/>
      <x:c r="D74" s="24"/>
      <x:c r="E74" s="24"/>
      <x:c r="F74" s="24"/>
      <x:c r="G74" s="23"/>
      <x:c r="H74" s="23"/>
      <x:c r="I74" s="23"/>
      <x:c r="J74" s="23"/>
      <x:c r="K74" s="23"/>
      <x:c r="L74" s="23"/>
      <x:c r="M74" s="23"/>
      <x:c r="N74" s="23"/>
      <x:c r="O74" s="23"/>
      <x:c r="P74" s="23"/>
      <x:c r="Q74" s="23"/>
      <x:c r="R74" s="23" t="str">
        <x:v>No</x:v>
      </x:c>
      <x:c r="S74" s="25" t="n">
        <x:f>IF(A74="",IF(COUNTA(B74:Q74)&gt;0,1,0),(IF(COUNTIF($A$2:$A$201,A74)&gt;1,1,0)+IF(OR(B74="",C74="",H74="",O74="",Q74=""),1,0)+IF(OR(NOT(ISNUMBER(D74)),NOT(ISNUMBER(E74)),NOT(ISNUMBER(F74)),D74&lt;=0,E74&lt;D74,F74&lt;E74),1,0)+IF(AND(I74&lt;&gt;"",OR(NOT(ISNUMBER(I74)),I74&lt;0,MOD(I74,1)&lt;&gt;0)),1,0)+IF(AND(J74&lt;&gt;"",OR(NOT(ISNUMBER(J74)),J74&lt;0,MOD(J74,1)&lt;&gt;0)),1,0)+IF(AND(K74&lt;&gt;"",OR(NOT(ISNUMBER(K74)),K74&lt;0,MOD(K74,1)&lt;&gt;0)),1,0)+IF(AND(L74&lt;&gt;"",OR(NOT(ISNUMBER(L74)),L74&lt;0,MOD(L74,1)&lt;&gt;0)),1,0)+IF(AND(M74&lt;&gt;"",OR(NOT(ISNUMBER(M74)),M74&lt;0,MOD(M74,1)&lt;&gt;0)),1,0)+IF(AND(N74&lt;&gt;"",OR(NOT(ISNUMBER(N74)),N74&lt;0,MOD(N74,1)&lt;&gt;0)),1,0)+IF(AND(ISNUMBER(J74),ISNUMBER(I74),J74&gt;I74),1,0)+IF(AND(ISNUMBER(K74),ISNUMBER(J74),K74&gt;J74),1,0)+IF(AND(ISNUMBER(L74),ISNUMBER(I74),L74&gt;I74),1,0)+IF(AND(ISNUMBER(M74),ISNUMBER(L74),M74&gt;L74),1,0)+IF(AND(ISNUMBER(N74),ISNUMBER(M74),N74&gt;M74),1,0)+IF(AND(ISNUMBER(N74),N74&gt;COUNTIF('Meetings'!$B$2:$B$201,A74)),1,0)+IF(AND(G74&lt;&gt;"Email",G74&lt;&gt;"LinkedIn",G74&lt;&gt;"Multichannel"),1,0)+IF(AND(R74&lt;&gt;"Yes",R74&lt;&gt;"No"),1,0)))</x:f>
        <x:v>0</x:v>
      </x:c>
    </x:row>
    <x:row r="75" ht="60" customHeight="1">
      <x:c r="A75" s="23"/>
      <x:c r="B75" s="23"/>
      <x:c r="C75" s="23"/>
      <x:c r="D75" s="24"/>
      <x:c r="E75" s="24"/>
      <x:c r="F75" s="24"/>
      <x:c r="G75" s="23"/>
      <x:c r="H75" s="23"/>
      <x:c r="I75" s="23"/>
      <x:c r="J75" s="23"/>
      <x:c r="K75" s="23"/>
      <x:c r="L75" s="23"/>
      <x:c r="M75" s="23"/>
      <x:c r="N75" s="23"/>
      <x:c r="O75" s="23"/>
      <x:c r="P75" s="23"/>
      <x:c r="Q75" s="23"/>
      <x:c r="R75" s="23" t="str">
        <x:v>No</x:v>
      </x:c>
      <x:c r="S75" s="25" t="n">
        <x:f>IF(A75="",IF(COUNTA(B75:Q75)&gt;0,1,0),(IF(COUNTIF($A$2:$A$201,A75)&gt;1,1,0)+IF(OR(B75="",C75="",H75="",O75="",Q75=""),1,0)+IF(OR(NOT(ISNUMBER(D75)),NOT(ISNUMBER(E75)),NOT(ISNUMBER(F75)),D75&lt;=0,E75&lt;D75,F75&lt;E75),1,0)+IF(AND(I75&lt;&gt;"",OR(NOT(ISNUMBER(I75)),I75&lt;0,MOD(I75,1)&lt;&gt;0)),1,0)+IF(AND(J75&lt;&gt;"",OR(NOT(ISNUMBER(J75)),J75&lt;0,MOD(J75,1)&lt;&gt;0)),1,0)+IF(AND(K75&lt;&gt;"",OR(NOT(ISNUMBER(K75)),K75&lt;0,MOD(K75,1)&lt;&gt;0)),1,0)+IF(AND(L75&lt;&gt;"",OR(NOT(ISNUMBER(L75)),L75&lt;0,MOD(L75,1)&lt;&gt;0)),1,0)+IF(AND(M75&lt;&gt;"",OR(NOT(ISNUMBER(M75)),M75&lt;0,MOD(M75,1)&lt;&gt;0)),1,0)+IF(AND(N75&lt;&gt;"",OR(NOT(ISNUMBER(N75)),N75&lt;0,MOD(N75,1)&lt;&gt;0)),1,0)+IF(AND(ISNUMBER(J75),ISNUMBER(I75),J75&gt;I75),1,0)+IF(AND(ISNUMBER(K75),ISNUMBER(J75),K75&gt;J75),1,0)+IF(AND(ISNUMBER(L75),ISNUMBER(I75),L75&gt;I75),1,0)+IF(AND(ISNUMBER(M75),ISNUMBER(L75),M75&gt;L75),1,0)+IF(AND(ISNUMBER(N75),ISNUMBER(M75),N75&gt;M75),1,0)+IF(AND(ISNUMBER(N75),N75&gt;COUNTIF('Meetings'!$B$2:$B$201,A75)),1,0)+IF(AND(G75&lt;&gt;"Email",G75&lt;&gt;"LinkedIn",G75&lt;&gt;"Multichannel"),1,0)+IF(AND(R75&lt;&gt;"Yes",R75&lt;&gt;"No"),1,0)))</x:f>
        <x:v>0</x:v>
      </x:c>
    </x:row>
    <x:row r="76" ht="60" customHeight="1">
      <x:c r="A76" s="23"/>
      <x:c r="B76" s="23"/>
      <x:c r="C76" s="23"/>
      <x:c r="D76" s="24"/>
      <x:c r="E76" s="24"/>
      <x:c r="F76" s="24"/>
      <x:c r="G76" s="23"/>
      <x:c r="H76" s="23"/>
      <x:c r="I76" s="23"/>
      <x:c r="J76" s="23"/>
      <x:c r="K76" s="23"/>
      <x:c r="L76" s="23"/>
      <x:c r="M76" s="23"/>
      <x:c r="N76" s="23"/>
      <x:c r="O76" s="23"/>
      <x:c r="P76" s="23"/>
      <x:c r="Q76" s="23"/>
      <x:c r="R76" s="23" t="str">
        <x:v>No</x:v>
      </x:c>
      <x:c r="S76" s="25" t="n">
        <x:f>IF(A76="",IF(COUNTA(B76:Q76)&gt;0,1,0),(IF(COUNTIF($A$2:$A$201,A76)&gt;1,1,0)+IF(OR(B76="",C76="",H76="",O76="",Q76=""),1,0)+IF(OR(NOT(ISNUMBER(D76)),NOT(ISNUMBER(E76)),NOT(ISNUMBER(F76)),D76&lt;=0,E76&lt;D76,F76&lt;E76),1,0)+IF(AND(I76&lt;&gt;"",OR(NOT(ISNUMBER(I76)),I76&lt;0,MOD(I76,1)&lt;&gt;0)),1,0)+IF(AND(J76&lt;&gt;"",OR(NOT(ISNUMBER(J76)),J76&lt;0,MOD(J76,1)&lt;&gt;0)),1,0)+IF(AND(K76&lt;&gt;"",OR(NOT(ISNUMBER(K76)),K76&lt;0,MOD(K76,1)&lt;&gt;0)),1,0)+IF(AND(L76&lt;&gt;"",OR(NOT(ISNUMBER(L76)),L76&lt;0,MOD(L76,1)&lt;&gt;0)),1,0)+IF(AND(M76&lt;&gt;"",OR(NOT(ISNUMBER(M76)),M76&lt;0,MOD(M76,1)&lt;&gt;0)),1,0)+IF(AND(N76&lt;&gt;"",OR(NOT(ISNUMBER(N76)),N76&lt;0,MOD(N76,1)&lt;&gt;0)),1,0)+IF(AND(ISNUMBER(J76),ISNUMBER(I76),J76&gt;I76),1,0)+IF(AND(ISNUMBER(K76),ISNUMBER(J76),K76&gt;J76),1,0)+IF(AND(ISNUMBER(L76),ISNUMBER(I76),L76&gt;I76),1,0)+IF(AND(ISNUMBER(M76),ISNUMBER(L76),M76&gt;L76),1,0)+IF(AND(ISNUMBER(N76),ISNUMBER(M76),N76&gt;M76),1,0)+IF(AND(ISNUMBER(N76),N76&gt;COUNTIF('Meetings'!$B$2:$B$201,A76)),1,0)+IF(AND(G76&lt;&gt;"Email",G76&lt;&gt;"LinkedIn",G76&lt;&gt;"Multichannel"),1,0)+IF(AND(R76&lt;&gt;"Yes",R76&lt;&gt;"No"),1,0)))</x:f>
        <x:v>0</x:v>
      </x:c>
    </x:row>
    <x:row r="77" ht="60" customHeight="1">
      <x:c r="A77" s="23"/>
      <x:c r="B77" s="23"/>
      <x:c r="C77" s="23"/>
      <x:c r="D77" s="24"/>
      <x:c r="E77" s="24"/>
      <x:c r="F77" s="24"/>
      <x:c r="G77" s="23"/>
      <x:c r="H77" s="23"/>
      <x:c r="I77" s="23"/>
      <x:c r="J77" s="23"/>
      <x:c r="K77" s="23"/>
      <x:c r="L77" s="23"/>
      <x:c r="M77" s="23"/>
      <x:c r="N77" s="23"/>
      <x:c r="O77" s="23"/>
      <x:c r="P77" s="23"/>
      <x:c r="Q77" s="23"/>
      <x:c r="R77" s="23" t="str">
        <x:v>No</x:v>
      </x:c>
      <x:c r="S77" s="25" t="n">
        <x:f>IF(A77="",IF(COUNTA(B77:Q77)&gt;0,1,0),(IF(COUNTIF($A$2:$A$201,A77)&gt;1,1,0)+IF(OR(B77="",C77="",H77="",O77="",Q77=""),1,0)+IF(OR(NOT(ISNUMBER(D77)),NOT(ISNUMBER(E77)),NOT(ISNUMBER(F77)),D77&lt;=0,E77&lt;D77,F77&lt;E77),1,0)+IF(AND(I77&lt;&gt;"",OR(NOT(ISNUMBER(I77)),I77&lt;0,MOD(I77,1)&lt;&gt;0)),1,0)+IF(AND(J77&lt;&gt;"",OR(NOT(ISNUMBER(J77)),J77&lt;0,MOD(J77,1)&lt;&gt;0)),1,0)+IF(AND(K77&lt;&gt;"",OR(NOT(ISNUMBER(K77)),K77&lt;0,MOD(K77,1)&lt;&gt;0)),1,0)+IF(AND(L77&lt;&gt;"",OR(NOT(ISNUMBER(L77)),L77&lt;0,MOD(L77,1)&lt;&gt;0)),1,0)+IF(AND(M77&lt;&gt;"",OR(NOT(ISNUMBER(M77)),M77&lt;0,MOD(M77,1)&lt;&gt;0)),1,0)+IF(AND(N77&lt;&gt;"",OR(NOT(ISNUMBER(N77)),N77&lt;0,MOD(N77,1)&lt;&gt;0)),1,0)+IF(AND(ISNUMBER(J77),ISNUMBER(I77),J77&gt;I77),1,0)+IF(AND(ISNUMBER(K77),ISNUMBER(J77),K77&gt;J77),1,0)+IF(AND(ISNUMBER(L77),ISNUMBER(I77),L77&gt;I77),1,0)+IF(AND(ISNUMBER(M77),ISNUMBER(L77),M77&gt;L77),1,0)+IF(AND(ISNUMBER(N77),ISNUMBER(M77),N77&gt;M77),1,0)+IF(AND(ISNUMBER(N77),N77&gt;COUNTIF('Meetings'!$B$2:$B$201,A77)),1,0)+IF(AND(G77&lt;&gt;"Email",G77&lt;&gt;"LinkedIn",G77&lt;&gt;"Multichannel"),1,0)+IF(AND(R77&lt;&gt;"Yes",R77&lt;&gt;"No"),1,0)))</x:f>
        <x:v>0</x:v>
      </x:c>
    </x:row>
    <x:row r="78" ht="60" customHeight="1">
      <x:c r="A78" s="23"/>
      <x:c r="B78" s="23"/>
      <x:c r="C78" s="23"/>
      <x:c r="D78" s="24"/>
      <x:c r="E78" s="24"/>
      <x:c r="F78" s="24"/>
      <x:c r="G78" s="23"/>
      <x:c r="H78" s="23"/>
      <x:c r="I78" s="23"/>
      <x:c r="J78" s="23"/>
      <x:c r="K78" s="23"/>
      <x:c r="L78" s="23"/>
      <x:c r="M78" s="23"/>
      <x:c r="N78" s="23"/>
      <x:c r="O78" s="23"/>
      <x:c r="P78" s="23"/>
      <x:c r="Q78" s="23"/>
      <x:c r="R78" s="23" t="str">
        <x:v>No</x:v>
      </x:c>
      <x:c r="S78" s="25" t="n">
        <x:f>IF(A78="",IF(COUNTA(B78:Q78)&gt;0,1,0),(IF(COUNTIF($A$2:$A$201,A78)&gt;1,1,0)+IF(OR(B78="",C78="",H78="",O78="",Q78=""),1,0)+IF(OR(NOT(ISNUMBER(D78)),NOT(ISNUMBER(E78)),NOT(ISNUMBER(F78)),D78&lt;=0,E78&lt;D78,F78&lt;E78),1,0)+IF(AND(I78&lt;&gt;"",OR(NOT(ISNUMBER(I78)),I78&lt;0,MOD(I78,1)&lt;&gt;0)),1,0)+IF(AND(J78&lt;&gt;"",OR(NOT(ISNUMBER(J78)),J78&lt;0,MOD(J78,1)&lt;&gt;0)),1,0)+IF(AND(K78&lt;&gt;"",OR(NOT(ISNUMBER(K78)),K78&lt;0,MOD(K78,1)&lt;&gt;0)),1,0)+IF(AND(L78&lt;&gt;"",OR(NOT(ISNUMBER(L78)),L78&lt;0,MOD(L78,1)&lt;&gt;0)),1,0)+IF(AND(M78&lt;&gt;"",OR(NOT(ISNUMBER(M78)),M78&lt;0,MOD(M78,1)&lt;&gt;0)),1,0)+IF(AND(N78&lt;&gt;"",OR(NOT(ISNUMBER(N78)),N78&lt;0,MOD(N78,1)&lt;&gt;0)),1,0)+IF(AND(ISNUMBER(J78),ISNUMBER(I78),J78&gt;I78),1,0)+IF(AND(ISNUMBER(K78),ISNUMBER(J78),K78&gt;J78),1,0)+IF(AND(ISNUMBER(L78),ISNUMBER(I78),L78&gt;I78),1,0)+IF(AND(ISNUMBER(M78),ISNUMBER(L78),M78&gt;L78),1,0)+IF(AND(ISNUMBER(N78),ISNUMBER(M78),N78&gt;M78),1,0)+IF(AND(ISNUMBER(N78),N78&gt;COUNTIF('Meetings'!$B$2:$B$201,A78)),1,0)+IF(AND(G78&lt;&gt;"Email",G78&lt;&gt;"LinkedIn",G78&lt;&gt;"Multichannel"),1,0)+IF(AND(R78&lt;&gt;"Yes",R78&lt;&gt;"No"),1,0)))</x:f>
        <x:v>0</x:v>
      </x:c>
    </x:row>
    <x:row r="79" ht="60" customHeight="1">
      <x:c r="A79" s="23"/>
      <x:c r="B79" s="23"/>
      <x:c r="C79" s="23"/>
      <x:c r="D79" s="24"/>
      <x:c r="E79" s="24"/>
      <x:c r="F79" s="24"/>
      <x:c r="G79" s="23"/>
      <x:c r="H79" s="23"/>
      <x:c r="I79" s="23"/>
      <x:c r="J79" s="23"/>
      <x:c r="K79" s="23"/>
      <x:c r="L79" s="23"/>
      <x:c r="M79" s="23"/>
      <x:c r="N79" s="23"/>
      <x:c r="O79" s="23"/>
      <x:c r="P79" s="23"/>
      <x:c r="Q79" s="23"/>
      <x:c r="R79" s="23" t="str">
        <x:v>No</x:v>
      </x:c>
      <x:c r="S79" s="25" t="n">
        <x:f>IF(A79="",IF(COUNTA(B79:Q79)&gt;0,1,0),(IF(COUNTIF($A$2:$A$201,A79)&gt;1,1,0)+IF(OR(B79="",C79="",H79="",O79="",Q79=""),1,0)+IF(OR(NOT(ISNUMBER(D79)),NOT(ISNUMBER(E79)),NOT(ISNUMBER(F79)),D79&lt;=0,E79&lt;D79,F79&lt;E79),1,0)+IF(AND(I79&lt;&gt;"",OR(NOT(ISNUMBER(I79)),I79&lt;0,MOD(I79,1)&lt;&gt;0)),1,0)+IF(AND(J79&lt;&gt;"",OR(NOT(ISNUMBER(J79)),J79&lt;0,MOD(J79,1)&lt;&gt;0)),1,0)+IF(AND(K79&lt;&gt;"",OR(NOT(ISNUMBER(K79)),K79&lt;0,MOD(K79,1)&lt;&gt;0)),1,0)+IF(AND(L79&lt;&gt;"",OR(NOT(ISNUMBER(L79)),L79&lt;0,MOD(L79,1)&lt;&gt;0)),1,0)+IF(AND(M79&lt;&gt;"",OR(NOT(ISNUMBER(M79)),M79&lt;0,MOD(M79,1)&lt;&gt;0)),1,0)+IF(AND(N79&lt;&gt;"",OR(NOT(ISNUMBER(N79)),N79&lt;0,MOD(N79,1)&lt;&gt;0)),1,0)+IF(AND(ISNUMBER(J79),ISNUMBER(I79),J79&gt;I79),1,0)+IF(AND(ISNUMBER(K79),ISNUMBER(J79),K79&gt;J79),1,0)+IF(AND(ISNUMBER(L79),ISNUMBER(I79),L79&gt;I79),1,0)+IF(AND(ISNUMBER(M79),ISNUMBER(L79),M79&gt;L79),1,0)+IF(AND(ISNUMBER(N79),ISNUMBER(M79),N79&gt;M79),1,0)+IF(AND(ISNUMBER(N79),N79&gt;COUNTIF('Meetings'!$B$2:$B$201,A79)),1,0)+IF(AND(G79&lt;&gt;"Email",G79&lt;&gt;"LinkedIn",G79&lt;&gt;"Multichannel"),1,0)+IF(AND(R79&lt;&gt;"Yes",R79&lt;&gt;"No"),1,0)))</x:f>
        <x:v>0</x:v>
      </x:c>
    </x:row>
    <x:row r="80" ht="60" customHeight="1">
      <x:c r="A80" s="23"/>
      <x:c r="B80" s="23"/>
      <x:c r="C80" s="23"/>
      <x:c r="D80" s="24"/>
      <x:c r="E80" s="24"/>
      <x:c r="F80" s="24"/>
      <x:c r="G80" s="23"/>
      <x:c r="H80" s="23"/>
      <x:c r="I80" s="23"/>
      <x:c r="J80" s="23"/>
      <x:c r="K80" s="23"/>
      <x:c r="L80" s="23"/>
      <x:c r="M80" s="23"/>
      <x:c r="N80" s="23"/>
      <x:c r="O80" s="23"/>
      <x:c r="P80" s="23"/>
      <x:c r="Q80" s="23"/>
      <x:c r="R80" s="23" t="str">
        <x:v>No</x:v>
      </x:c>
      <x:c r="S80" s="25" t="n">
        <x:f>IF(A80="",IF(COUNTA(B80:Q80)&gt;0,1,0),(IF(COUNTIF($A$2:$A$201,A80)&gt;1,1,0)+IF(OR(B80="",C80="",H80="",O80="",Q80=""),1,0)+IF(OR(NOT(ISNUMBER(D80)),NOT(ISNUMBER(E80)),NOT(ISNUMBER(F80)),D80&lt;=0,E80&lt;D80,F80&lt;E80),1,0)+IF(AND(I80&lt;&gt;"",OR(NOT(ISNUMBER(I80)),I80&lt;0,MOD(I80,1)&lt;&gt;0)),1,0)+IF(AND(J80&lt;&gt;"",OR(NOT(ISNUMBER(J80)),J80&lt;0,MOD(J80,1)&lt;&gt;0)),1,0)+IF(AND(K80&lt;&gt;"",OR(NOT(ISNUMBER(K80)),K80&lt;0,MOD(K80,1)&lt;&gt;0)),1,0)+IF(AND(L80&lt;&gt;"",OR(NOT(ISNUMBER(L80)),L80&lt;0,MOD(L80,1)&lt;&gt;0)),1,0)+IF(AND(M80&lt;&gt;"",OR(NOT(ISNUMBER(M80)),M80&lt;0,MOD(M80,1)&lt;&gt;0)),1,0)+IF(AND(N80&lt;&gt;"",OR(NOT(ISNUMBER(N80)),N80&lt;0,MOD(N80,1)&lt;&gt;0)),1,0)+IF(AND(ISNUMBER(J80),ISNUMBER(I80),J80&gt;I80),1,0)+IF(AND(ISNUMBER(K80),ISNUMBER(J80),K80&gt;J80),1,0)+IF(AND(ISNUMBER(L80),ISNUMBER(I80),L80&gt;I80),1,0)+IF(AND(ISNUMBER(M80),ISNUMBER(L80),M80&gt;L80),1,0)+IF(AND(ISNUMBER(N80),ISNUMBER(M80),N80&gt;M80),1,0)+IF(AND(ISNUMBER(N80),N80&gt;COUNTIF('Meetings'!$B$2:$B$201,A80)),1,0)+IF(AND(G80&lt;&gt;"Email",G80&lt;&gt;"LinkedIn",G80&lt;&gt;"Multichannel"),1,0)+IF(AND(R80&lt;&gt;"Yes",R80&lt;&gt;"No"),1,0)))</x:f>
        <x:v>0</x:v>
      </x:c>
    </x:row>
    <x:row r="81" ht="60" customHeight="1">
      <x:c r="A81" s="23"/>
      <x:c r="B81" s="23"/>
      <x:c r="C81" s="23"/>
      <x:c r="D81" s="24"/>
      <x:c r="E81" s="24"/>
      <x:c r="F81" s="24"/>
      <x:c r="G81" s="23"/>
      <x:c r="H81" s="23"/>
      <x:c r="I81" s="23"/>
      <x:c r="J81" s="23"/>
      <x:c r="K81" s="23"/>
      <x:c r="L81" s="23"/>
      <x:c r="M81" s="23"/>
      <x:c r="N81" s="23"/>
      <x:c r="O81" s="23"/>
      <x:c r="P81" s="23"/>
      <x:c r="Q81" s="23"/>
      <x:c r="R81" s="23" t="str">
        <x:v>No</x:v>
      </x:c>
      <x:c r="S81" s="25" t="n">
        <x:f>IF(A81="",IF(COUNTA(B81:Q81)&gt;0,1,0),(IF(COUNTIF($A$2:$A$201,A81)&gt;1,1,0)+IF(OR(B81="",C81="",H81="",O81="",Q81=""),1,0)+IF(OR(NOT(ISNUMBER(D81)),NOT(ISNUMBER(E81)),NOT(ISNUMBER(F81)),D81&lt;=0,E81&lt;D81,F81&lt;E81),1,0)+IF(AND(I81&lt;&gt;"",OR(NOT(ISNUMBER(I81)),I81&lt;0,MOD(I81,1)&lt;&gt;0)),1,0)+IF(AND(J81&lt;&gt;"",OR(NOT(ISNUMBER(J81)),J81&lt;0,MOD(J81,1)&lt;&gt;0)),1,0)+IF(AND(K81&lt;&gt;"",OR(NOT(ISNUMBER(K81)),K81&lt;0,MOD(K81,1)&lt;&gt;0)),1,0)+IF(AND(L81&lt;&gt;"",OR(NOT(ISNUMBER(L81)),L81&lt;0,MOD(L81,1)&lt;&gt;0)),1,0)+IF(AND(M81&lt;&gt;"",OR(NOT(ISNUMBER(M81)),M81&lt;0,MOD(M81,1)&lt;&gt;0)),1,0)+IF(AND(N81&lt;&gt;"",OR(NOT(ISNUMBER(N81)),N81&lt;0,MOD(N81,1)&lt;&gt;0)),1,0)+IF(AND(ISNUMBER(J81),ISNUMBER(I81),J81&gt;I81),1,0)+IF(AND(ISNUMBER(K81),ISNUMBER(J81),K81&gt;J81),1,0)+IF(AND(ISNUMBER(L81),ISNUMBER(I81),L81&gt;I81),1,0)+IF(AND(ISNUMBER(M81),ISNUMBER(L81),M81&gt;L81),1,0)+IF(AND(ISNUMBER(N81),ISNUMBER(M81),N81&gt;M81),1,0)+IF(AND(ISNUMBER(N81),N81&gt;COUNTIF('Meetings'!$B$2:$B$201,A81)),1,0)+IF(AND(G81&lt;&gt;"Email",G81&lt;&gt;"LinkedIn",G81&lt;&gt;"Multichannel"),1,0)+IF(AND(R81&lt;&gt;"Yes",R81&lt;&gt;"No"),1,0)))</x:f>
        <x:v>0</x:v>
      </x:c>
    </x:row>
    <x:row r="82" ht="60" customHeight="1">
      <x:c r="A82" s="23"/>
      <x:c r="B82" s="23"/>
      <x:c r="C82" s="23"/>
      <x:c r="D82" s="24"/>
      <x:c r="E82" s="24"/>
      <x:c r="F82" s="24"/>
      <x:c r="G82" s="23"/>
      <x:c r="H82" s="23"/>
      <x:c r="I82" s="23"/>
      <x:c r="J82" s="23"/>
      <x:c r="K82" s="23"/>
      <x:c r="L82" s="23"/>
      <x:c r="M82" s="23"/>
      <x:c r="N82" s="23"/>
      <x:c r="O82" s="23"/>
      <x:c r="P82" s="23"/>
      <x:c r="Q82" s="23"/>
      <x:c r="R82" s="23" t="str">
        <x:v>No</x:v>
      </x:c>
      <x:c r="S82" s="25" t="n">
        <x:f>IF(A82="",IF(COUNTA(B82:Q82)&gt;0,1,0),(IF(COUNTIF($A$2:$A$201,A82)&gt;1,1,0)+IF(OR(B82="",C82="",H82="",O82="",Q82=""),1,0)+IF(OR(NOT(ISNUMBER(D82)),NOT(ISNUMBER(E82)),NOT(ISNUMBER(F82)),D82&lt;=0,E82&lt;D82,F82&lt;E82),1,0)+IF(AND(I82&lt;&gt;"",OR(NOT(ISNUMBER(I82)),I82&lt;0,MOD(I82,1)&lt;&gt;0)),1,0)+IF(AND(J82&lt;&gt;"",OR(NOT(ISNUMBER(J82)),J82&lt;0,MOD(J82,1)&lt;&gt;0)),1,0)+IF(AND(K82&lt;&gt;"",OR(NOT(ISNUMBER(K82)),K82&lt;0,MOD(K82,1)&lt;&gt;0)),1,0)+IF(AND(L82&lt;&gt;"",OR(NOT(ISNUMBER(L82)),L82&lt;0,MOD(L82,1)&lt;&gt;0)),1,0)+IF(AND(M82&lt;&gt;"",OR(NOT(ISNUMBER(M82)),M82&lt;0,MOD(M82,1)&lt;&gt;0)),1,0)+IF(AND(N82&lt;&gt;"",OR(NOT(ISNUMBER(N82)),N82&lt;0,MOD(N82,1)&lt;&gt;0)),1,0)+IF(AND(ISNUMBER(J82),ISNUMBER(I82),J82&gt;I82),1,0)+IF(AND(ISNUMBER(K82),ISNUMBER(J82),K82&gt;J82),1,0)+IF(AND(ISNUMBER(L82),ISNUMBER(I82),L82&gt;I82),1,0)+IF(AND(ISNUMBER(M82),ISNUMBER(L82),M82&gt;L82),1,0)+IF(AND(ISNUMBER(N82),ISNUMBER(M82),N82&gt;M82),1,0)+IF(AND(ISNUMBER(N82),N82&gt;COUNTIF('Meetings'!$B$2:$B$201,A82)),1,0)+IF(AND(G82&lt;&gt;"Email",G82&lt;&gt;"LinkedIn",G82&lt;&gt;"Multichannel"),1,0)+IF(AND(R82&lt;&gt;"Yes",R82&lt;&gt;"No"),1,0)))</x:f>
        <x:v>0</x:v>
      </x:c>
    </x:row>
    <x:row r="83" ht="60" customHeight="1">
      <x:c r="A83" s="23"/>
      <x:c r="B83" s="23"/>
      <x:c r="C83" s="23"/>
      <x:c r="D83" s="24"/>
      <x:c r="E83" s="24"/>
      <x:c r="F83" s="24"/>
      <x:c r="G83" s="23"/>
      <x:c r="H83" s="23"/>
      <x:c r="I83" s="23"/>
      <x:c r="J83" s="23"/>
      <x:c r="K83" s="23"/>
      <x:c r="L83" s="23"/>
      <x:c r="M83" s="23"/>
      <x:c r="N83" s="23"/>
      <x:c r="O83" s="23"/>
      <x:c r="P83" s="23"/>
      <x:c r="Q83" s="23"/>
      <x:c r="R83" s="23" t="str">
        <x:v>No</x:v>
      </x:c>
      <x:c r="S83" s="25" t="n">
        <x:f>IF(A83="",IF(COUNTA(B83:Q83)&gt;0,1,0),(IF(COUNTIF($A$2:$A$201,A83)&gt;1,1,0)+IF(OR(B83="",C83="",H83="",O83="",Q83=""),1,0)+IF(OR(NOT(ISNUMBER(D83)),NOT(ISNUMBER(E83)),NOT(ISNUMBER(F83)),D83&lt;=0,E83&lt;D83,F83&lt;E83),1,0)+IF(AND(I83&lt;&gt;"",OR(NOT(ISNUMBER(I83)),I83&lt;0,MOD(I83,1)&lt;&gt;0)),1,0)+IF(AND(J83&lt;&gt;"",OR(NOT(ISNUMBER(J83)),J83&lt;0,MOD(J83,1)&lt;&gt;0)),1,0)+IF(AND(K83&lt;&gt;"",OR(NOT(ISNUMBER(K83)),K83&lt;0,MOD(K83,1)&lt;&gt;0)),1,0)+IF(AND(L83&lt;&gt;"",OR(NOT(ISNUMBER(L83)),L83&lt;0,MOD(L83,1)&lt;&gt;0)),1,0)+IF(AND(M83&lt;&gt;"",OR(NOT(ISNUMBER(M83)),M83&lt;0,MOD(M83,1)&lt;&gt;0)),1,0)+IF(AND(N83&lt;&gt;"",OR(NOT(ISNUMBER(N83)),N83&lt;0,MOD(N83,1)&lt;&gt;0)),1,0)+IF(AND(ISNUMBER(J83),ISNUMBER(I83),J83&gt;I83),1,0)+IF(AND(ISNUMBER(K83),ISNUMBER(J83),K83&gt;J83),1,0)+IF(AND(ISNUMBER(L83),ISNUMBER(I83),L83&gt;I83),1,0)+IF(AND(ISNUMBER(M83),ISNUMBER(L83),M83&gt;L83),1,0)+IF(AND(ISNUMBER(N83),ISNUMBER(M83),N83&gt;M83),1,0)+IF(AND(ISNUMBER(N83),N83&gt;COUNTIF('Meetings'!$B$2:$B$201,A83)),1,0)+IF(AND(G83&lt;&gt;"Email",G83&lt;&gt;"LinkedIn",G83&lt;&gt;"Multichannel"),1,0)+IF(AND(R83&lt;&gt;"Yes",R83&lt;&gt;"No"),1,0)))</x:f>
        <x:v>0</x:v>
      </x:c>
    </x:row>
    <x:row r="84" ht="60" customHeight="1">
      <x:c r="A84" s="23"/>
      <x:c r="B84" s="23"/>
      <x:c r="C84" s="23"/>
      <x:c r="D84" s="24"/>
      <x:c r="E84" s="24"/>
      <x:c r="F84" s="24"/>
      <x:c r="G84" s="23"/>
      <x:c r="H84" s="23"/>
      <x:c r="I84" s="23"/>
      <x:c r="J84" s="23"/>
      <x:c r="K84" s="23"/>
      <x:c r="L84" s="23"/>
      <x:c r="M84" s="23"/>
      <x:c r="N84" s="23"/>
      <x:c r="O84" s="23"/>
      <x:c r="P84" s="23"/>
      <x:c r="Q84" s="23"/>
      <x:c r="R84" s="23" t="str">
        <x:v>No</x:v>
      </x:c>
      <x:c r="S84" s="25" t="n">
        <x:f>IF(A84="",IF(COUNTA(B84:Q84)&gt;0,1,0),(IF(COUNTIF($A$2:$A$201,A84)&gt;1,1,0)+IF(OR(B84="",C84="",H84="",O84="",Q84=""),1,0)+IF(OR(NOT(ISNUMBER(D84)),NOT(ISNUMBER(E84)),NOT(ISNUMBER(F84)),D84&lt;=0,E84&lt;D84,F84&lt;E84),1,0)+IF(AND(I84&lt;&gt;"",OR(NOT(ISNUMBER(I84)),I84&lt;0,MOD(I84,1)&lt;&gt;0)),1,0)+IF(AND(J84&lt;&gt;"",OR(NOT(ISNUMBER(J84)),J84&lt;0,MOD(J84,1)&lt;&gt;0)),1,0)+IF(AND(K84&lt;&gt;"",OR(NOT(ISNUMBER(K84)),K84&lt;0,MOD(K84,1)&lt;&gt;0)),1,0)+IF(AND(L84&lt;&gt;"",OR(NOT(ISNUMBER(L84)),L84&lt;0,MOD(L84,1)&lt;&gt;0)),1,0)+IF(AND(M84&lt;&gt;"",OR(NOT(ISNUMBER(M84)),M84&lt;0,MOD(M84,1)&lt;&gt;0)),1,0)+IF(AND(N84&lt;&gt;"",OR(NOT(ISNUMBER(N84)),N84&lt;0,MOD(N84,1)&lt;&gt;0)),1,0)+IF(AND(ISNUMBER(J84),ISNUMBER(I84),J84&gt;I84),1,0)+IF(AND(ISNUMBER(K84),ISNUMBER(J84),K84&gt;J84),1,0)+IF(AND(ISNUMBER(L84),ISNUMBER(I84),L84&gt;I84),1,0)+IF(AND(ISNUMBER(M84),ISNUMBER(L84),M84&gt;L84),1,0)+IF(AND(ISNUMBER(N84),ISNUMBER(M84),N84&gt;M84),1,0)+IF(AND(ISNUMBER(N84),N84&gt;COUNTIF('Meetings'!$B$2:$B$201,A84)),1,0)+IF(AND(G84&lt;&gt;"Email",G84&lt;&gt;"LinkedIn",G84&lt;&gt;"Multichannel"),1,0)+IF(AND(R84&lt;&gt;"Yes",R84&lt;&gt;"No"),1,0)))</x:f>
        <x:v>0</x:v>
      </x:c>
    </x:row>
    <x:row r="85" ht="60" customHeight="1">
      <x:c r="A85" s="23"/>
      <x:c r="B85" s="23"/>
      <x:c r="C85" s="23"/>
      <x:c r="D85" s="24"/>
      <x:c r="E85" s="24"/>
      <x:c r="F85" s="24"/>
      <x:c r="G85" s="23"/>
      <x:c r="H85" s="23"/>
      <x:c r="I85" s="23"/>
      <x:c r="J85" s="23"/>
      <x:c r="K85" s="23"/>
      <x:c r="L85" s="23"/>
      <x:c r="M85" s="23"/>
      <x:c r="N85" s="23"/>
      <x:c r="O85" s="23"/>
      <x:c r="P85" s="23"/>
      <x:c r="Q85" s="23"/>
      <x:c r="R85" s="23" t="str">
        <x:v>No</x:v>
      </x:c>
      <x:c r="S85" s="25" t="n">
        <x:f>IF(A85="",IF(COUNTA(B85:Q85)&gt;0,1,0),(IF(COUNTIF($A$2:$A$201,A85)&gt;1,1,0)+IF(OR(B85="",C85="",H85="",O85="",Q85=""),1,0)+IF(OR(NOT(ISNUMBER(D85)),NOT(ISNUMBER(E85)),NOT(ISNUMBER(F85)),D85&lt;=0,E85&lt;D85,F85&lt;E85),1,0)+IF(AND(I85&lt;&gt;"",OR(NOT(ISNUMBER(I85)),I85&lt;0,MOD(I85,1)&lt;&gt;0)),1,0)+IF(AND(J85&lt;&gt;"",OR(NOT(ISNUMBER(J85)),J85&lt;0,MOD(J85,1)&lt;&gt;0)),1,0)+IF(AND(K85&lt;&gt;"",OR(NOT(ISNUMBER(K85)),K85&lt;0,MOD(K85,1)&lt;&gt;0)),1,0)+IF(AND(L85&lt;&gt;"",OR(NOT(ISNUMBER(L85)),L85&lt;0,MOD(L85,1)&lt;&gt;0)),1,0)+IF(AND(M85&lt;&gt;"",OR(NOT(ISNUMBER(M85)),M85&lt;0,MOD(M85,1)&lt;&gt;0)),1,0)+IF(AND(N85&lt;&gt;"",OR(NOT(ISNUMBER(N85)),N85&lt;0,MOD(N85,1)&lt;&gt;0)),1,0)+IF(AND(ISNUMBER(J85),ISNUMBER(I85),J85&gt;I85),1,0)+IF(AND(ISNUMBER(K85),ISNUMBER(J85),K85&gt;J85),1,0)+IF(AND(ISNUMBER(L85),ISNUMBER(I85),L85&gt;I85),1,0)+IF(AND(ISNUMBER(M85),ISNUMBER(L85),M85&gt;L85),1,0)+IF(AND(ISNUMBER(N85),ISNUMBER(M85),N85&gt;M85),1,0)+IF(AND(ISNUMBER(N85),N85&gt;COUNTIF('Meetings'!$B$2:$B$201,A85)),1,0)+IF(AND(G85&lt;&gt;"Email",G85&lt;&gt;"LinkedIn",G85&lt;&gt;"Multichannel"),1,0)+IF(AND(R85&lt;&gt;"Yes",R85&lt;&gt;"No"),1,0)))</x:f>
        <x:v>0</x:v>
      </x:c>
    </x:row>
    <x:row r="86" ht="60" customHeight="1">
      <x:c r="A86" s="23"/>
      <x:c r="B86" s="23"/>
      <x:c r="C86" s="23"/>
      <x:c r="D86" s="24"/>
      <x:c r="E86" s="24"/>
      <x:c r="F86" s="24"/>
      <x:c r="G86" s="23"/>
      <x:c r="H86" s="23"/>
      <x:c r="I86" s="23"/>
      <x:c r="J86" s="23"/>
      <x:c r="K86" s="23"/>
      <x:c r="L86" s="23"/>
      <x:c r="M86" s="23"/>
      <x:c r="N86" s="23"/>
      <x:c r="O86" s="23"/>
      <x:c r="P86" s="23"/>
      <x:c r="Q86" s="23"/>
      <x:c r="R86" s="23" t="str">
        <x:v>No</x:v>
      </x:c>
      <x:c r="S86" s="25" t="n">
        <x:f>IF(A86="",IF(COUNTA(B86:Q86)&gt;0,1,0),(IF(COUNTIF($A$2:$A$201,A86)&gt;1,1,0)+IF(OR(B86="",C86="",H86="",O86="",Q86=""),1,0)+IF(OR(NOT(ISNUMBER(D86)),NOT(ISNUMBER(E86)),NOT(ISNUMBER(F86)),D86&lt;=0,E86&lt;D86,F86&lt;E86),1,0)+IF(AND(I86&lt;&gt;"",OR(NOT(ISNUMBER(I86)),I86&lt;0,MOD(I86,1)&lt;&gt;0)),1,0)+IF(AND(J86&lt;&gt;"",OR(NOT(ISNUMBER(J86)),J86&lt;0,MOD(J86,1)&lt;&gt;0)),1,0)+IF(AND(K86&lt;&gt;"",OR(NOT(ISNUMBER(K86)),K86&lt;0,MOD(K86,1)&lt;&gt;0)),1,0)+IF(AND(L86&lt;&gt;"",OR(NOT(ISNUMBER(L86)),L86&lt;0,MOD(L86,1)&lt;&gt;0)),1,0)+IF(AND(M86&lt;&gt;"",OR(NOT(ISNUMBER(M86)),M86&lt;0,MOD(M86,1)&lt;&gt;0)),1,0)+IF(AND(N86&lt;&gt;"",OR(NOT(ISNUMBER(N86)),N86&lt;0,MOD(N86,1)&lt;&gt;0)),1,0)+IF(AND(ISNUMBER(J86),ISNUMBER(I86),J86&gt;I86),1,0)+IF(AND(ISNUMBER(K86),ISNUMBER(J86),K86&gt;J86),1,0)+IF(AND(ISNUMBER(L86),ISNUMBER(I86),L86&gt;I86),1,0)+IF(AND(ISNUMBER(M86),ISNUMBER(L86),M86&gt;L86),1,0)+IF(AND(ISNUMBER(N86),ISNUMBER(M86),N86&gt;M86),1,0)+IF(AND(ISNUMBER(N86),N86&gt;COUNTIF('Meetings'!$B$2:$B$201,A86)),1,0)+IF(AND(G86&lt;&gt;"Email",G86&lt;&gt;"LinkedIn",G86&lt;&gt;"Multichannel"),1,0)+IF(AND(R86&lt;&gt;"Yes",R86&lt;&gt;"No"),1,0)))</x:f>
        <x:v>0</x:v>
      </x:c>
    </x:row>
    <x:row r="87" ht="60" customHeight="1">
      <x:c r="A87" s="23"/>
      <x:c r="B87" s="23"/>
      <x:c r="C87" s="23"/>
      <x:c r="D87" s="24"/>
      <x:c r="E87" s="24"/>
      <x:c r="F87" s="24"/>
      <x:c r="G87" s="23"/>
      <x:c r="H87" s="23"/>
      <x:c r="I87" s="23"/>
      <x:c r="J87" s="23"/>
      <x:c r="K87" s="23"/>
      <x:c r="L87" s="23"/>
      <x:c r="M87" s="23"/>
      <x:c r="N87" s="23"/>
      <x:c r="O87" s="23"/>
      <x:c r="P87" s="23"/>
      <x:c r="Q87" s="23"/>
      <x:c r="R87" s="23" t="str">
        <x:v>No</x:v>
      </x:c>
      <x:c r="S87" s="25" t="n">
        <x:f>IF(A87="",IF(COUNTA(B87:Q87)&gt;0,1,0),(IF(COUNTIF($A$2:$A$201,A87)&gt;1,1,0)+IF(OR(B87="",C87="",H87="",O87="",Q87=""),1,0)+IF(OR(NOT(ISNUMBER(D87)),NOT(ISNUMBER(E87)),NOT(ISNUMBER(F87)),D87&lt;=0,E87&lt;D87,F87&lt;E87),1,0)+IF(AND(I87&lt;&gt;"",OR(NOT(ISNUMBER(I87)),I87&lt;0,MOD(I87,1)&lt;&gt;0)),1,0)+IF(AND(J87&lt;&gt;"",OR(NOT(ISNUMBER(J87)),J87&lt;0,MOD(J87,1)&lt;&gt;0)),1,0)+IF(AND(K87&lt;&gt;"",OR(NOT(ISNUMBER(K87)),K87&lt;0,MOD(K87,1)&lt;&gt;0)),1,0)+IF(AND(L87&lt;&gt;"",OR(NOT(ISNUMBER(L87)),L87&lt;0,MOD(L87,1)&lt;&gt;0)),1,0)+IF(AND(M87&lt;&gt;"",OR(NOT(ISNUMBER(M87)),M87&lt;0,MOD(M87,1)&lt;&gt;0)),1,0)+IF(AND(N87&lt;&gt;"",OR(NOT(ISNUMBER(N87)),N87&lt;0,MOD(N87,1)&lt;&gt;0)),1,0)+IF(AND(ISNUMBER(J87),ISNUMBER(I87),J87&gt;I87),1,0)+IF(AND(ISNUMBER(K87),ISNUMBER(J87),K87&gt;J87),1,0)+IF(AND(ISNUMBER(L87),ISNUMBER(I87),L87&gt;I87),1,0)+IF(AND(ISNUMBER(M87),ISNUMBER(L87),M87&gt;L87),1,0)+IF(AND(ISNUMBER(N87),ISNUMBER(M87),N87&gt;M87),1,0)+IF(AND(ISNUMBER(N87),N87&gt;COUNTIF('Meetings'!$B$2:$B$201,A87)),1,0)+IF(AND(G87&lt;&gt;"Email",G87&lt;&gt;"LinkedIn",G87&lt;&gt;"Multichannel"),1,0)+IF(AND(R87&lt;&gt;"Yes",R87&lt;&gt;"No"),1,0)))</x:f>
        <x:v>0</x:v>
      </x:c>
    </x:row>
    <x:row r="88" ht="60" customHeight="1">
      <x:c r="A88" s="23"/>
      <x:c r="B88" s="23"/>
      <x:c r="C88" s="23"/>
      <x:c r="D88" s="24"/>
      <x:c r="E88" s="24"/>
      <x:c r="F88" s="24"/>
      <x:c r="G88" s="23"/>
      <x:c r="H88" s="23"/>
      <x:c r="I88" s="23"/>
      <x:c r="J88" s="23"/>
      <x:c r="K88" s="23"/>
      <x:c r="L88" s="23"/>
      <x:c r="M88" s="23"/>
      <x:c r="N88" s="23"/>
      <x:c r="O88" s="23"/>
      <x:c r="P88" s="23"/>
      <x:c r="Q88" s="23"/>
      <x:c r="R88" s="23" t="str">
        <x:v>No</x:v>
      </x:c>
      <x:c r="S88" s="25" t="n">
        <x:f>IF(A88="",IF(COUNTA(B88:Q88)&gt;0,1,0),(IF(COUNTIF($A$2:$A$201,A88)&gt;1,1,0)+IF(OR(B88="",C88="",H88="",O88="",Q88=""),1,0)+IF(OR(NOT(ISNUMBER(D88)),NOT(ISNUMBER(E88)),NOT(ISNUMBER(F88)),D88&lt;=0,E88&lt;D88,F88&lt;E88),1,0)+IF(AND(I88&lt;&gt;"",OR(NOT(ISNUMBER(I88)),I88&lt;0,MOD(I88,1)&lt;&gt;0)),1,0)+IF(AND(J88&lt;&gt;"",OR(NOT(ISNUMBER(J88)),J88&lt;0,MOD(J88,1)&lt;&gt;0)),1,0)+IF(AND(K88&lt;&gt;"",OR(NOT(ISNUMBER(K88)),K88&lt;0,MOD(K88,1)&lt;&gt;0)),1,0)+IF(AND(L88&lt;&gt;"",OR(NOT(ISNUMBER(L88)),L88&lt;0,MOD(L88,1)&lt;&gt;0)),1,0)+IF(AND(M88&lt;&gt;"",OR(NOT(ISNUMBER(M88)),M88&lt;0,MOD(M88,1)&lt;&gt;0)),1,0)+IF(AND(N88&lt;&gt;"",OR(NOT(ISNUMBER(N88)),N88&lt;0,MOD(N88,1)&lt;&gt;0)),1,0)+IF(AND(ISNUMBER(J88),ISNUMBER(I88),J88&gt;I88),1,0)+IF(AND(ISNUMBER(K88),ISNUMBER(J88),K88&gt;J88),1,0)+IF(AND(ISNUMBER(L88),ISNUMBER(I88),L88&gt;I88),1,0)+IF(AND(ISNUMBER(M88),ISNUMBER(L88),M88&gt;L88),1,0)+IF(AND(ISNUMBER(N88),ISNUMBER(M88),N88&gt;M88),1,0)+IF(AND(ISNUMBER(N88),N88&gt;COUNTIF('Meetings'!$B$2:$B$201,A88)),1,0)+IF(AND(G88&lt;&gt;"Email",G88&lt;&gt;"LinkedIn",G88&lt;&gt;"Multichannel"),1,0)+IF(AND(R88&lt;&gt;"Yes",R88&lt;&gt;"No"),1,0)))</x:f>
        <x:v>0</x:v>
      </x:c>
    </x:row>
    <x:row r="89" ht="60" customHeight="1">
      <x:c r="A89" s="23"/>
      <x:c r="B89" s="23"/>
      <x:c r="C89" s="23"/>
      <x:c r="D89" s="24"/>
      <x:c r="E89" s="24"/>
      <x:c r="F89" s="24"/>
      <x:c r="G89" s="23"/>
      <x:c r="H89" s="23"/>
      <x:c r="I89" s="23"/>
      <x:c r="J89" s="23"/>
      <x:c r="K89" s="23"/>
      <x:c r="L89" s="23"/>
      <x:c r="M89" s="23"/>
      <x:c r="N89" s="23"/>
      <x:c r="O89" s="23"/>
      <x:c r="P89" s="23"/>
      <x:c r="Q89" s="23"/>
      <x:c r="R89" s="23" t="str">
        <x:v>No</x:v>
      </x:c>
      <x:c r="S89" s="25" t="n">
        <x:f>IF(A89="",IF(COUNTA(B89:Q89)&gt;0,1,0),(IF(COUNTIF($A$2:$A$201,A89)&gt;1,1,0)+IF(OR(B89="",C89="",H89="",O89="",Q89=""),1,0)+IF(OR(NOT(ISNUMBER(D89)),NOT(ISNUMBER(E89)),NOT(ISNUMBER(F89)),D89&lt;=0,E89&lt;D89,F89&lt;E89),1,0)+IF(AND(I89&lt;&gt;"",OR(NOT(ISNUMBER(I89)),I89&lt;0,MOD(I89,1)&lt;&gt;0)),1,0)+IF(AND(J89&lt;&gt;"",OR(NOT(ISNUMBER(J89)),J89&lt;0,MOD(J89,1)&lt;&gt;0)),1,0)+IF(AND(K89&lt;&gt;"",OR(NOT(ISNUMBER(K89)),K89&lt;0,MOD(K89,1)&lt;&gt;0)),1,0)+IF(AND(L89&lt;&gt;"",OR(NOT(ISNUMBER(L89)),L89&lt;0,MOD(L89,1)&lt;&gt;0)),1,0)+IF(AND(M89&lt;&gt;"",OR(NOT(ISNUMBER(M89)),M89&lt;0,MOD(M89,1)&lt;&gt;0)),1,0)+IF(AND(N89&lt;&gt;"",OR(NOT(ISNUMBER(N89)),N89&lt;0,MOD(N89,1)&lt;&gt;0)),1,0)+IF(AND(ISNUMBER(J89),ISNUMBER(I89),J89&gt;I89),1,0)+IF(AND(ISNUMBER(K89),ISNUMBER(J89),K89&gt;J89),1,0)+IF(AND(ISNUMBER(L89),ISNUMBER(I89),L89&gt;I89),1,0)+IF(AND(ISNUMBER(M89),ISNUMBER(L89),M89&gt;L89),1,0)+IF(AND(ISNUMBER(N89),ISNUMBER(M89),N89&gt;M89),1,0)+IF(AND(ISNUMBER(N89),N89&gt;COUNTIF('Meetings'!$B$2:$B$201,A89)),1,0)+IF(AND(G89&lt;&gt;"Email",G89&lt;&gt;"LinkedIn",G89&lt;&gt;"Multichannel"),1,0)+IF(AND(R89&lt;&gt;"Yes",R89&lt;&gt;"No"),1,0)))</x:f>
        <x:v>0</x:v>
      </x:c>
    </x:row>
    <x:row r="90" ht="60" customHeight="1">
      <x:c r="A90" s="23"/>
      <x:c r="B90" s="23"/>
      <x:c r="C90" s="23"/>
      <x:c r="D90" s="24"/>
      <x:c r="E90" s="24"/>
      <x:c r="F90" s="24"/>
      <x:c r="G90" s="23"/>
      <x:c r="H90" s="23"/>
      <x:c r="I90" s="23"/>
      <x:c r="J90" s="23"/>
      <x:c r="K90" s="23"/>
      <x:c r="L90" s="23"/>
      <x:c r="M90" s="23"/>
      <x:c r="N90" s="23"/>
      <x:c r="O90" s="23"/>
      <x:c r="P90" s="23"/>
      <x:c r="Q90" s="23"/>
      <x:c r="R90" s="23" t="str">
        <x:v>No</x:v>
      </x:c>
      <x:c r="S90" s="25" t="n">
        <x:f>IF(A90="",IF(COUNTA(B90:Q90)&gt;0,1,0),(IF(COUNTIF($A$2:$A$201,A90)&gt;1,1,0)+IF(OR(B90="",C90="",H90="",O90="",Q90=""),1,0)+IF(OR(NOT(ISNUMBER(D90)),NOT(ISNUMBER(E90)),NOT(ISNUMBER(F90)),D90&lt;=0,E90&lt;D90,F90&lt;E90),1,0)+IF(AND(I90&lt;&gt;"",OR(NOT(ISNUMBER(I90)),I90&lt;0,MOD(I90,1)&lt;&gt;0)),1,0)+IF(AND(J90&lt;&gt;"",OR(NOT(ISNUMBER(J90)),J90&lt;0,MOD(J90,1)&lt;&gt;0)),1,0)+IF(AND(K90&lt;&gt;"",OR(NOT(ISNUMBER(K90)),K90&lt;0,MOD(K90,1)&lt;&gt;0)),1,0)+IF(AND(L90&lt;&gt;"",OR(NOT(ISNUMBER(L90)),L90&lt;0,MOD(L90,1)&lt;&gt;0)),1,0)+IF(AND(M90&lt;&gt;"",OR(NOT(ISNUMBER(M90)),M90&lt;0,MOD(M90,1)&lt;&gt;0)),1,0)+IF(AND(N90&lt;&gt;"",OR(NOT(ISNUMBER(N90)),N90&lt;0,MOD(N90,1)&lt;&gt;0)),1,0)+IF(AND(ISNUMBER(J90),ISNUMBER(I90),J90&gt;I90),1,0)+IF(AND(ISNUMBER(K90),ISNUMBER(J90),K90&gt;J90),1,0)+IF(AND(ISNUMBER(L90),ISNUMBER(I90),L90&gt;I90),1,0)+IF(AND(ISNUMBER(M90),ISNUMBER(L90),M90&gt;L90),1,0)+IF(AND(ISNUMBER(N90),ISNUMBER(M90),N90&gt;M90),1,0)+IF(AND(ISNUMBER(N90),N90&gt;COUNTIF('Meetings'!$B$2:$B$201,A90)),1,0)+IF(AND(G90&lt;&gt;"Email",G90&lt;&gt;"LinkedIn",G90&lt;&gt;"Multichannel"),1,0)+IF(AND(R90&lt;&gt;"Yes",R90&lt;&gt;"No"),1,0)))</x:f>
        <x:v>0</x:v>
      </x:c>
    </x:row>
    <x:row r="91" ht="60" customHeight="1">
      <x:c r="A91" s="23"/>
      <x:c r="B91" s="23"/>
      <x:c r="C91" s="23"/>
      <x:c r="D91" s="24"/>
      <x:c r="E91" s="24"/>
      <x:c r="F91" s="24"/>
      <x:c r="G91" s="23"/>
      <x:c r="H91" s="23"/>
      <x:c r="I91" s="23"/>
      <x:c r="J91" s="23"/>
      <x:c r="K91" s="23"/>
      <x:c r="L91" s="23"/>
      <x:c r="M91" s="23"/>
      <x:c r="N91" s="23"/>
      <x:c r="O91" s="23"/>
      <x:c r="P91" s="23"/>
      <x:c r="Q91" s="23"/>
      <x:c r="R91" s="23" t="str">
        <x:v>No</x:v>
      </x:c>
      <x:c r="S91" s="25" t="n">
        <x:f>IF(A91="",IF(COUNTA(B91:Q91)&gt;0,1,0),(IF(COUNTIF($A$2:$A$201,A91)&gt;1,1,0)+IF(OR(B91="",C91="",H91="",O91="",Q91=""),1,0)+IF(OR(NOT(ISNUMBER(D91)),NOT(ISNUMBER(E91)),NOT(ISNUMBER(F91)),D91&lt;=0,E91&lt;D91,F91&lt;E91),1,0)+IF(AND(I91&lt;&gt;"",OR(NOT(ISNUMBER(I91)),I91&lt;0,MOD(I91,1)&lt;&gt;0)),1,0)+IF(AND(J91&lt;&gt;"",OR(NOT(ISNUMBER(J91)),J91&lt;0,MOD(J91,1)&lt;&gt;0)),1,0)+IF(AND(K91&lt;&gt;"",OR(NOT(ISNUMBER(K91)),K91&lt;0,MOD(K91,1)&lt;&gt;0)),1,0)+IF(AND(L91&lt;&gt;"",OR(NOT(ISNUMBER(L91)),L91&lt;0,MOD(L91,1)&lt;&gt;0)),1,0)+IF(AND(M91&lt;&gt;"",OR(NOT(ISNUMBER(M91)),M91&lt;0,MOD(M91,1)&lt;&gt;0)),1,0)+IF(AND(N91&lt;&gt;"",OR(NOT(ISNUMBER(N91)),N91&lt;0,MOD(N91,1)&lt;&gt;0)),1,0)+IF(AND(ISNUMBER(J91),ISNUMBER(I91),J91&gt;I91),1,0)+IF(AND(ISNUMBER(K91),ISNUMBER(J91),K91&gt;J91),1,0)+IF(AND(ISNUMBER(L91),ISNUMBER(I91),L91&gt;I91),1,0)+IF(AND(ISNUMBER(M91),ISNUMBER(L91),M91&gt;L91),1,0)+IF(AND(ISNUMBER(N91),ISNUMBER(M91),N91&gt;M91),1,0)+IF(AND(ISNUMBER(N91),N91&gt;COUNTIF('Meetings'!$B$2:$B$201,A91)),1,0)+IF(AND(G91&lt;&gt;"Email",G91&lt;&gt;"LinkedIn",G91&lt;&gt;"Multichannel"),1,0)+IF(AND(R91&lt;&gt;"Yes",R91&lt;&gt;"No"),1,0)))</x:f>
        <x:v>0</x:v>
      </x:c>
    </x:row>
    <x:row r="92" ht="60" customHeight="1">
      <x:c r="A92" s="23"/>
      <x:c r="B92" s="23"/>
      <x:c r="C92" s="23"/>
      <x:c r="D92" s="24"/>
      <x:c r="E92" s="24"/>
      <x:c r="F92" s="24"/>
      <x:c r="G92" s="23"/>
      <x:c r="H92" s="23"/>
      <x:c r="I92" s="23"/>
      <x:c r="J92" s="23"/>
      <x:c r="K92" s="23"/>
      <x:c r="L92" s="23"/>
      <x:c r="M92" s="23"/>
      <x:c r="N92" s="23"/>
      <x:c r="O92" s="23"/>
      <x:c r="P92" s="23"/>
      <x:c r="Q92" s="23"/>
      <x:c r="R92" s="23" t="str">
        <x:v>No</x:v>
      </x:c>
      <x:c r="S92" s="25" t="n">
        <x:f>IF(A92="",IF(COUNTA(B92:Q92)&gt;0,1,0),(IF(COUNTIF($A$2:$A$201,A92)&gt;1,1,0)+IF(OR(B92="",C92="",H92="",O92="",Q92=""),1,0)+IF(OR(NOT(ISNUMBER(D92)),NOT(ISNUMBER(E92)),NOT(ISNUMBER(F92)),D92&lt;=0,E92&lt;D92,F92&lt;E92),1,0)+IF(AND(I92&lt;&gt;"",OR(NOT(ISNUMBER(I92)),I92&lt;0,MOD(I92,1)&lt;&gt;0)),1,0)+IF(AND(J92&lt;&gt;"",OR(NOT(ISNUMBER(J92)),J92&lt;0,MOD(J92,1)&lt;&gt;0)),1,0)+IF(AND(K92&lt;&gt;"",OR(NOT(ISNUMBER(K92)),K92&lt;0,MOD(K92,1)&lt;&gt;0)),1,0)+IF(AND(L92&lt;&gt;"",OR(NOT(ISNUMBER(L92)),L92&lt;0,MOD(L92,1)&lt;&gt;0)),1,0)+IF(AND(M92&lt;&gt;"",OR(NOT(ISNUMBER(M92)),M92&lt;0,MOD(M92,1)&lt;&gt;0)),1,0)+IF(AND(N92&lt;&gt;"",OR(NOT(ISNUMBER(N92)),N92&lt;0,MOD(N92,1)&lt;&gt;0)),1,0)+IF(AND(ISNUMBER(J92),ISNUMBER(I92),J92&gt;I92),1,0)+IF(AND(ISNUMBER(K92),ISNUMBER(J92),K92&gt;J92),1,0)+IF(AND(ISNUMBER(L92),ISNUMBER(I92),L92&gt;I92),1,0)+IF(AND(ISNUMBER(M92),ISNUMBER(L92),M92&gt;L92),1,0)+IF(AND(ISNUMBER(N92),ISNUMBER(M92),N92&gt;M92),1,0)+IF(AND(ISNUMBER(N92),N92&gt;COUNTIF('Meetings'!$B$2:$B$201,A92)),1,0)+IF(AND(G92&lt;&gt;"Email",G92&lt;&gt;"LinkedIn",G92&lt;&gt;"Multichannel"),1,0)+IF(AND(R92&lt;&gt;"Yes",R92&lt;&gt;"No"),1,0)))</x:f>
        <x:v>0</x:v>
      </x:c>
    </x:row>
    <x:row r="93" ht="60" customHeight="1">
      <x:c r="A93" s="23"/>
      <x:c r="B93" s="23"/>
      <x:c r="C93" s="23"/>
      <x:c r="D93" s="24"/>
      <x:c r="E93" s="24"/>
      <x:c r="F93" s="24"/>
      <x:c r="G93" s="23"/>
      <x:c r="H93" s="23"/>
      <x:c r="I93" s="23"/>
      <x:c r="J93" s="23"/>
      <x:c r="K93" s="23"/>
      <x:c r="L93" s="23"/>
      <x:c r="M93" s="23"/>
      <x:c r="N93" s="23"/>
      <x:c r="O93" s="23"/>
      <x:c r="P93" s="23"/>
      <x:c r="Q93" s="23"/>
      <x:c r="R93" s="23" t="str">
        <x:v>No</x:v>
      </x:c>
      <x:c r="S93" s="25" t="n">
        <x:f>IF(A93="",IF(COUNTA(B93:Q93)&gt;0,1,0),(IF(COUNTIF($A$2:$A$201,A93)&gt;1,1,0)+IF(OR(B93="",C93="",H93="",O93="",Q93=""),1,0)+IF(OR(NOT(ISNUMBER(D93)),NOT(ISNUMBER(E93)),NOT(ISNUMBER(F93)),D93&lt;=0,E93&lt;D93,F93&lt;E93),1,0)+IF(AND(I93&lt;&gt;"",OR(NOT(ISNUMBER(I93)),I93&lt;0,MOD(I93,1)&lt;&gt;0)),1,0)+IF(AND(J93&lt;&gt;"",OR(NOT(ISNUMBER(J93)),J93&lt;0,MOD(J93,1)&lt;&gt;0)),1,0)+IF(AND(K93&lt;&gt;"",OR(NOT(ISNUMBER(K93)),K93&lt;0,MOD(K93,1)&lt;&gt;0)),1,0)+IF(AND(L93&lt;&gt;"",OR(NOT(ISNUMBER(L93)),L93&lt;0,MOD(L93,1)&lt;&gt;0)),1,0)+IF(AND(M93&lt;&gt;"",OR(NOT(ISNUMBER(M93)),M93&lt;0,MOD(M93,1)&lt;&gt;0)),1,0)+IF(AND(N93&lt;&gt;"",OR(NOT(ISNUMBER(N93)),N93&lt;0,MOD(N93,1)&lt;&gt;0)),1,0)+IF(AND(ISNUMBER(J93),ISNUMBER(I93),J93&gt;I93),1,0)+IF(AND(ISNUMBER(K93),ISNUMBER(J93),K93&gt;J93),1,0)+IF(AND(ISNUMBER(L93),ISNUMBER(I93),L93&gt;I93),1,0)+IF(AND(ISNUMBER(M93),ISNUMBER(L93),M93&gt;L93),1,0)+IF(AND(ISNUMBER(N93),ISNUMBER(M93),N93&gt;M93),1,0)+IF(AND(ISNUMBER(N93),N93&gt;COUNTIF('Meetings'!$B$2:$B$201,A93)),1,0)+IF(AND(G93&lt;&gt;"Email",G93&lt;&gt;"LinkedIn",G93&lt;&gt;"Multichannel"),1,0)+IF(AND(R93&lt;&gt;"Yes",R93&lt;&gt;"No"),1,0)))</x:f>
        <x:v>0</x:v>
      </x:c>
    </x:row>
    <x:row r="94" ht="60" customHeight="1">
      <x:c r="A94" s="23"/>
      <x:c r="B94" s="23"/>
      <x:c r="C94" s="23"/>
      <x:c r="D94" s="24"/>
      <x:c r="E94" s="24"/>
      <x:c r="F94" s="24"/>
      <x:c r="G94" s="23"/>
      <x:c r="H94" s="23"/>
      <x:c r="I94" s="23"/>
      <x:c r="J94" s="23"/>
      <x:c r="K94" s="23"/>
      <x:c r="L94" s="23"/>
      <x:c r="M94" s="23"/>
      <x:c r="N94" s="23"/>
      <x:c r="O94" s="23"/>
      <x:c r="P94" s="23"/>
      <x:c r="Q94" s="23"/>
      <x:c r="R94" s="23" t="str">
        <x:v>No</x:v>
      </x:c>
      <x:c r="S94" s="25" t="n">
        <x:f>IF(A94="",IF(COUNTA(B94:Q94)&gt;0,1,0),(IF(COUNTIF($A$2:$A$201,A94)&gt;1,1,0)+IF(OR(B94="",C94="",H94="",O94="",Q94=""),1,0)+IF(OR(NOT(ISNUMBER(D94)),NOT(ISNUMBER(E94)),NOT(ISNUMBER(F94)),D94&lt;=0,E94&lt;D94,F94&lt;E94),1,0)+IF(AND(I94&lt;&gt;"",OR(NOT(ISNUMBER(I94)),I94&lt;0,MOD(I94,1)&lt;&gt;0)),1,0)+IF(AND(J94&lt;&gt;"",OR(NOT(ISNUMBER(J94)),J94&lt;0,MOD(J94,1)&lt;&gt;0)),1,0)+IF(AND(K94&lt;&gt;"",OR(NOT(ISNUMBER(K94)),K94&lt;0,MOD(K94,1)&lt;&gt;0)),1,0)+IF(AND(L94&lt;&gt;"",OR(NOT(ISNUMBER(L94)),L94&lt;0,MOD(L94,1)&lt;&gt;0)),1,0)+IF(AND(M94&lt;&gt;"",OR(NOT(ISNUMBER(M94)),M94&lt;0,MOD(M94,1)&lt;&gt;0)),1,0)+IF(AND(N94&lt;&gt;"",OR(NOT(ISNUMBER(N94)),N94&lt;0,MOD(N94,1)&lt;&gt;0)),1,0)+IF(AND(ISNUMBER(J94),ISNUMBER(I94),J94&gt;I94),1,0)+IF(AND(ISNUMBER(K94),ISNUMBER(J94),K94&gt;J94),1,0)+IF(AND(ISNUMBER(L94),ISNUMBER(I94),L94&gt;I94),1,0)+IF(AND(ISNUMBER(M94),ISNUMBER(L94),M94&gt;L94),1,0)+IF(AND(ISNUMBER(N94),ISNUMBER(M94),N94&gt;M94),1,0)+IF(AND(ISNUMBER(N94),N94&gt;COUNTIF('Meetings'!$B$2:$B$201,A94)),1,0)+IF(AND(G94&lt;&gt;"Email",G94&lt;&gt;"LinkedIn",G94&lt;&gt;"Multichannel"),1,0)+IF(AND(R94&lt;&gt;"Yes",R94&lt;&gt;"No"),1,0)))</x:f>
        <x:v>0</x:v>
      </x:c>
    </x:row>
    <x:row r="95" ht="60" customHeight="1">
      <x:c r="A95" s="23"/>
      <x:c r="B95" s="23"/>
      <x:c r="C95" s="23"/>
      <x:c r="D95" s="24"/>
      <x:c r="E95" s="24"/>
      <x:c r="F95" s="24"/>
      <x:c r="G95" s="23"/>
      <x:c r="H95" s="23"/>
      <x:c r="I95" s="23"/>
      <x:c r="J95" s="23"/>
      <x:c r="K95" s="23"/>
      <x:c r="L95" s="23"/>
      <x:c r="M95" s="23"/>
      <x:c r="N95" s="23"/>
      <x:c r="O95" s="23"/>
      <x:c r="P95" s="23"/>
      <x:c r="Q95" s="23"/>
      <x:c r="R95" s="23" t="str">
        <x:v>No</x:v>
      </x:c>
      <x:c r="S95" s="25" t="n">
        <x:f>IF(A95="",IF(COUNTA(B95:Q95)&gt;0,1,0),(IF(COUNTIF($A$2:$A$201,A95)&gt;1,1,0)+IF(OR(B95="",C95="",H95="",O95="",Q95=""),1,0)+IF(OR(NOT(ISNUMBER(D95)),NOT(ISNUMBER(E95)),NOT(ISNUMBER(F95)),D95&lt;=0,E95&lt;D95,F95&lt;E95),1,0)+IF(AND(I95&lt;&gt;"",OR(NOT(ISNUMBER(I95)),I95&lt;0,MOD(I95,1)&lt;&gt;0)),1,0)+IF(AND(J95&lt;&gt;"",OR(NOT(ISNUMBER(J95)),J95&lt;0,MOD(J95,1)&lt;&gt;0)),1,0)+IF(AND(K95&lt;&gt;"",OR(NOT(ISNUMBER(K95)),K95&lt;0,MOD(K95,1)&lt;&gt;0)),1,0)+IF(AND(L95&lt;&gt;"",OR(NOT(ISNUMBER(L95)),L95&lt;0,MOD(L95,1)&lt;&gt;0)),1,0)+IF(AND(M95&lt;&gt;"",OR(NOT(ISNUMBER(M95)),M95&lt;0,MOD(M95,1)&lt;&gt;0)),1,0)+IF(AND(N95&lt;&gt;"",OR(NOT(ISNUMBER(N95)),N95&lt;0,MOD(N95,1)&lt;&gt;0)),1,0)+IF(AND(ISNUMBER(J95),ISNUMBER(I95),J95&gt;I95),1,0)+IF(AND(ISNUMBER(K95),ISNUMBER(J95),K95&gt;J95),1,0)+IF(AND(ISNUMBER(L95),ISNUMBER(I95),L95&gt;I95),1,0)+IF(AND(ISNUMBER(M95),ISNUMBER(L95),M95&gt;L95),1,0)+IF(AND(ISNUMBER(N95),ISNUMBER(M95),N95&gt;M95),1,0)+IF(AND(ISNUMBER(N95),N95&gt;COUNTIF('Meetings'!$B$2:$B$201,A95)),1,0)+IF(AND(G95&lt;&gt;"Email",G95&lt;&gt;"LinkedIn",G95&lt;&gt;"Multichannel"),1,0)+IF(AND(R95&lt;&gt;"Yes",R95&lt;&gt;"No"),1,0)))</x:f>
        <x:v>0</x:v>
      </x:c>
    </x:row>
    <x:row r="96" ht="60" customHeight="1">
      <x:c r="A96" s="23"/>
      <x:c r="B96" s="23"/>
      <x:c r="C96" s="23"/>
      <x:c r="D96" s="24"/>
      <x:c r="E96" s="24"/>
      <x:c r="F96" s="24"/>
      <x:c r="G96" s="23"/>
      <x:c r="H96" s="23"/>
      <x:c r="I96" s="23"/>
      <x:c r="J96" s="23"/>
      <x:c r="K96" s="23"/>
      <x:c r="L96" s="23"/>
      <x:c r="M96" s="23"/>
      <x:c r="N96" s="23"/>
      <x:c r="O96" s="23"/>
      <x:c r="P96" s="23"/>
      <x:c r="Q96" s="23"/>
      <x:c r="R96" s="23" t="str">
        <x:v>No</x:v>
      </x:c>
      <x:c r="S96" s="25" t="n">
        <x:f>IF(A96="",IF(COUNTA(B96:Q96)&gt;0,1,0),(IF(COUNTIF($A$2:$A$201,A96)&gt;1,1,0)+IF(OR(B96="",C96="",H96="",O96="",Q96=""),1,0)+IF(OR(NOT(ISNUMBER(D96)),NOT(ISNUMBER(E96)),NOT(ISNUMBER(F96)),D96&lt;=0,E96&lt;D96,F96&lt;E96),1,0)+IF(AND(I96&lt;&gt;"",OR(NOT(ISNUMBER(I96)),I96&lt;0,MOD(I96,1)&lt;&gt;0)),1,0)+IF(AND(J96&lt;&gt;"",OR(NOT(ISNUMBER(J96)),J96&lt;0,MOD(J96,1)&lt;&gt;0)),1,0)+IF(AND(K96&lt;&gt;"",OR(NOT(ISNUMBER(K96)),K96&lt;0,MOD(K96,1)&lt;&gt;0)),1,0)+IF(AND(L96&lt;&gt;"",OR(NOT(ISNUMBER(L96)),L96&lt;0,MOD(L96,1)&lt;&gt;0)),1,0)+IF(AND(M96&lt;&gt;"",OR(NOT(ISNUMBER(M96)),M96&lt;0,MOD(M96,1)&lt;&gt;0)),1,0)+IF(AND(N96&lt;&gt;"",OR(NOT(ISNUMBER(N96)),N96&lt;0,MOD(N96,1)&lt;&gt;0)),1,0)+IF(AND(ISNUMBER(J96),ISNUMBER(I96),J96&gt;I96),1,0)+IF(AND(ISNUMBER(K96),ISNUMBER(J96),K96&gt;J96),1,0)+IF(AND(ISNUMBER(L96),ISNUMBER(I96),L96&gt;I96),1,0)+IF(AND(ISNUMBER(M96),ISNUMBER(L96),M96&gt;L96),1,0)+IF(AND(ISNUMBER(N96),ISNUMBER(M96),N96&gt;M96),1,0)+IF(AND(ISNUMBER(N96),N96&gt;COUNTIF('Meetings'!$B$2:$B$201,A96)),1,0)+IF(AND(G96&lt;&gt;"Email",G96&lt;&gt;"LinkedIn",G96&lt;&gt;"Multichannel"),1,0)+IF(AND(R96&lt;&gt;"Yes",R96&lt;&gt;"No"),1,0)))</x:f>
        <x:v>0</x:v>
      </x:c>
    </x:row>
    <x:row r="97" ht="60" customHeight="1">
      <x:c r="A97" s="23"/>
      <x:c r="B97" s="23"/>
      <x:c r="C97" s="23"/>
      <x:c r="D97" s="24"/>
      <x:c r="E97" s="24"/>
      <x:c r="F97" s="24"/>
      <x:c r="G97" s="23"/>
      <x:c r="H97" s="23"/>
      <x:c r="I97" s="23"/>
      <x:c r="J97" s="23"/>
      <x:c r="K97" s="23"/>
      <x:c r="L97" s="23"/>
      <x:c r="M97" s="23"/>
      <x:c r="N97" s="23"/>
      <x:c r="O97" s="23"/>
      <x:c r="P97" s="23"/>
      <x:c r="Q97" s="23"/>
      <x:c r="R97" s="23" t="str">
        <x:v>No</x:v>
      </x:c>
      <x:c r="S97" s="25" t="n">
        <x:f>IF(A97="",IF(COUNTA(B97:Q97)&gt;0,1,0),(IF(COUNTIF($A$2:$A$201,A97)&gt;1,1,0)+IF(OR(B97="",C97="",H97="",O97="",Q97=""),1,0)+IF(OR(NOT(ISNUMBER(D97)),NOT(ISNUMBER(E97)),NOT(ISNUMBER(F97)),D97&lt;=0,E97&lt;D97,F97&lt;E97),1,0)+IF(AND(I97&lt;&gt;"",OR(NOT(ISNUMBER(I97)),I97&lt;0,MOD(I97,1)&lt;&gt;0)),1,0)+IF(AND(J97&lt;&gt;"",OR(NOT(ISNUMBER(J97)),J97&lt;0,MOD(J97,1)&lt;&gt;0)),1,0)+IF(AND(K97&lt;&gt;"",OR(NOT(ISNUMBER(K97)),K97&lt;0,MOD(K97,1)&lt;&gt;0)),1,0)+IF(AND(L97&lt;&gt;"",OR(NOT(ISNUMBER(L97)),L97&lt;0,MOD(L97,1)&lt;&gt;0)),1,0)+IF(AND(M97&lt;&gt;"",OR(NOT(ISNUMBER(M97)),M97&lt;0,MOD(M97,1)&lt;&gt;0)),1,0)+IF(AND(N97&lt;&gt;"",OR(NOT(ISNUMBER(N97)),N97&lt;0,MOD(N97,1)&lt;&gt;0)),1,0)+IF(AND(ISNUMBER(J97),ISNUMBER(I97),J97&gt;I97),1,0)+IF(AND(ISNUMBER(K97),ISNUMBER(J97),K97&gt;J97),1,0)+IF(AND(ISNUMBER(L97),ISNUMBER(I97),L97&gt;I97),1,0)+IF(AND(ISNUMBER(M97),ISNUMBER(L97),M97&gt;L97),1,0)+IF(AND(ISNUMBER(N97),ISNUMBER(M97),N97&gt;M97),1,0)+IF(AND(ISNUMBER(N97),N97&gt;COUNTIF('Meetings'!$B$2:$B$201,A97)),1,0)+IF(AND(G97&lt;&gt;"Email",G97&lt;&gt;"LinkedIn",G97&lt;&gt;"Multichannel"),1,0)+IF(AND(R97&lt;&gt;"Yes",R97&lt;&gt;"No"),1,0)))</x:f>
        <x:v>0</x:v>
      </x:c>
    </x:row>
    <x:row r="98" ht="60" customHeight="1">
      <x:c r="A98" s="23"/>
      <x:c r="B98" s="23"/>
      <x:c r="C98" s="23"/>
      <x:c r="D98" s="24"/>
      <x:c r="E98" s="24"/>
      <x:c r="F98" s="24"/>
      <x:c r="G98" s="23"/>
      <x:c r="H98" s="23"/>
      <x:c r="I98" s="23"/>
      <x:c r="J98" s="23"/>
      <x:c r="K98" s="23"/>
      <x:c r="L98" s="23"/>
      <x:c r="M98" s="23"/>
      <x:c r="N98" s="23"/>
      <x:c r="O98" s="23"/>
      <x:c r="P98" s="23"/>
      <x:c r="Q98" s="23"/>
      <x:c r="R98" s="23" t="str">
        <x:v>No</x:v>
      </x:c>
      <x:c r="S98" s="25" t="n">
        <x:f>IF(A98="",IF(COUNTA(B98:Q98)&gt;0,1,0),(IF(COUNTIF($A$2:$A$201,A98)&gt;1,1,0)+IF(OR(B98="",C98="",H98="",O98="",Q98=""),1,0)+IF(OR(NOT(ISNUMBER(D98)),NOT(ISNUMBER(E98)),NOT(ISNUMBER(F98)),D98&lt;=0,E98&lt;D98,F98&lt;E98),1,0)+IF(AND(I98&lt;&gt;"",OR(NOT(ISNUMBER(I98)),I98&lt;0,MOD(I98,1)&lt;&gt;0)),1,0)+IF(AND(J98&lt;&gt;"",OR(NOT(ISNUMBER(J98)),J98&lt;0,MOD(J98,1)&lt;&gt;0)),1,0)+IF(AND(K98&lt;&gt;"",OR(NOT(ISNUMBER(K98)),K98&lt;0,MOD(K98,1)&lt;&gt;0)),1,0)+IF(AND(L98&lt;&gt;"",OR(NOT(ISNUMBER(L98)),L98&lt;0,MOD(L98,1)&lt;&gt;0)),1,0)+IF(AND(M98&lt;&gt;"",OR(NOT(ISNUMBER(M98)),M98&lt;0,MOD(M98,1)&lt;&gt;0)),1,0)+IF(AND(N98&lt;&gt;"",OR(NOT(ISNUMBER(N98)),N98&lt;0,MOD(N98,1)&lt;&gt;0)),1,0)+IF(AND(ISNUMBER(J98),ISNUMBER(I98),J98&gt;I98),1,0)+IF(AND(ISNUMBER(K98),ISNUMBER(J98),K98&gt;J98),1,0)+IF(AND(ISNUMBER(L98),ISNUMBER(I98),L98&gt;I98),1,0)+IF(AND(ISNUMBER(M98),ISNUMBER(L98),M98&gt;L98),1,0)+IF(AND(ISNUMBER(N98),ISNUMBER(M98),N98&gt;M98),1,0)+IF(AND(ISNUMBER(N98),N98&gt;COUNTIF('Meetings'!$B$2:$B$201,A98)),1,0)+IF(AND(G98&lt;&gt;"Email",G98&lt;&gt;"LinkedIn",G98&lt;&gt;"Multichannel"),1,0)+IF(AND(R98&lt;&gt;"Yes",R98&lt;&gt;"No"),1,0)))</x:f>
        <x:v>0</x:v>
      </x:c>
    </x:row>
    <x:row r="99" ht="60" customHeight="1">
      <x:c r="A99" s="23"/>
      <x:c r="B99" s="23"/>
      <x:c r="C99" s="23"/>
      <x:c r="D99" s="24"/>
      <x:c r="E99" s="24"/>
      <x:c r="F99" s="24"/>
      <x:c r="G99" s="23"/>
      <x:c r="H99" s="23"/>
      <x:c r="I99" s="23"/>
      <x:c r="J99" s="23"/>
      <x:c r="K99" s="23"/>
      <x:c r="L99" s="23"/>
      <x:c r="M99" s="23"/>
      <x:c r="N99" s="23"/>
      <x:c r="O99" s="23"/>
      <x:c r="P99" s="23"/>
      <x:c r="Q99" s="23"/>
      <x:c r="R99" s="23" t="str">
        <x:v>No</x:v>
      </x:c>
      <x:c r="S99" s="25" t="n">
        <x:f>IF(A99="",IF(COUNTA(B99:Q99)&gt;0,1,0),(IF(COUNTIF($A$2:$A$201,A99)&gt;1,1,0)+IF(OR(B99="",C99="",H99="",O99="",Q99=""),1,0)+IF(OR(NOT(ISNUMBER(D99)),NOT(ISNUMBER(E99)),NOT(ISNUMBER(F99)),D99&lt;=0,E99&lt;D99,F99&lt;E99),1,0)+IF(AND(I99&lt;&gt;"",OR(NOT(ISNUMBER(I99)),I99&lt;0,MOD(I99,1)&lt;&gt;0)),1,0)+IF(AND(J99&lt;&gt;"",OR(NOT(ISNUMBER(J99)),J99&lt;0,MOD(J99,1)&lt;&gt;0)),1,0)+IF(AND(K99&lt;&gt;"",OR(NOT(ISNUMBER(K99)),K99&lt;0,MOD(K99,1)&lt;&gt;0)),1,0)+IF(AND(L99&lt;&gt;"",OR(NOT(ISNUMBER(L99)),L99&lt;0,MOD(L99,1)&lt;&gt;0)),1,0)+IF(AND(M99&lt;&gt;"",OR(NOT(ISNUMBER(M99)),M99&lt;0,MOD(M99,1)&lt;&gt;0)),1,0)+IF(AND(N99&lt;&gt;"",OR(NOT(ISNUMBER(N99)),N99&lt;0,MOD(N99,1)&lt;&gt;0)),1,0)+IF(AND(ISNUMBER(J99),ISNUMBER(I99),J99&gt;I99),1,0)+IF(AND(ISNUMBER(K99),ISNUMBER(J99),K99&gt;J99),1,0)+IF(AND(ISNUMBER(L99),ISNUMBER(I99),L99&gt;I99),1,0)+IF(AND(ISNUMBER(M99),ISNUMBER(L99),M99&gt;L99),1,0)+IF(AND(ISNUMBER(N99),ISNUMBER(M99),N99&gt;M99),1,0)+IF(AND(ISNUMBER(N99),N99&gt;COUNTIF('Meetings'!$B$2:$B$201,A99)),1,0)+IF(AND(G99&lt;&gt;"Email",G99&lt;&gt;"LinkedIn",G99&lt;&gt;"Multichannel"),1,0)+IF(AND(R99&lt;&gt;"Yes",R99&lt;&gt;"No"),1,0)))</x:f>
        <x:v>0</x:v>
      </x:c>
    </x:row>
    <x:row r="100" ht="60" customHeight="1">
      <x:c r="A100" s="23"/>
      <x:c r="B100" s="23"/>
      <x:c r="C100" s="23"/>
      <x:c r="D100" s="24"/>
      <x:c r="E100" s="24"/>
      <x:c r="F100" s="24"/>
      <x:c r="G100" s="23"/>
      <x:c r="H100" s="23"/>
      <x:c r="I100" s="23"/>
      <x:c r="J100" s="23"/>
      <x:c r="K100" s="23"/>
      <x:c r="L100" s="23"/>
      <x:c r="M100" s="23"/>
      <x:c r="N100" s="23"/>
      <x:c r="O100" s="23"/>
      <x:c r="P100" s="23"/>
      <x:c r="Q100" s="23"/>
      <x:c r="R100" s="23" t="str">
        <x:v>No</x:v>
      </x:c>
      <x:c r="S100" s="25" t="n">
        <x:f>IF(A100="",IF(COUNTA(B100:Q100)&gt;0,1,0),(IF(COUNTIF($A$2:$A$201,A100)&gt;1,1,0)+IF(OR(B100="",C100="",H100="",O100="",Q100=""),1,0)+IF(OR(NOT(ISNUMBER(D100)),NOT(ISNUMBER(E100)),NOT(ISNUMBER(F100)),D100&lt;=0,E100&lt;D100,F100&lt;E100),1,0)+IF(AND(I100&lt;&gt;"",OR(NOT(ISNUMBER(I100)),I100&lt;0,MOD(I100,1)&lt;&gt;0)),1,0)+IF(AND(J100&lt;&gt;"",OR(NOT(ISNUMBER(J100)),J100&lt;0,MOD(J100,1)&lt;&gt;0)),1,0)+IF(AND(K100&lt;&gt;"",OR(NOT(ISNUMBER(K100)),K100&lt;0,MOD(K100,1)&lt;&gt;0)),1,0)+IF(AND(L100&lt;&gt;"",OR(NOT(ISNUMBER(L100)),L100&lt;0,MOD(L100,1)&lt;&gt;0)),1,0)+IF(AND(M100&lt;&gt;"",OR(NOT(ISNUMBER(M100)),M100&lt;0,MOD(M100,1)&lt;&gt;0)),1,0)+IF(AND(N100&lt;&gt;"",OR(NOT(ISNUMBER(N100)),N100&lt;0,MOD(N100,1)&lt;&gt;0)),1,0)+IF(AND(ISNUMBER(J100),ISNUMBER(I100),J100&gt;I100),1,0)+IF(AND(ISNUMBER(K100),ISNUMBER(J100),K100&gt;J100),1,0)+IF(AND(ISNUMBER(L100),ISNUMBER(I100),L100&gt;I100),1,0)+IF(AND(ISNUMBER(M100),ISNUMBER(L100),M100&gt;L100),1,0)+IF(AND(ISNUMBER(N100),ISNUMBER(M100),N100&gt;M100),1,0)+IF(AND(ISNUMBER(N100),N100&gt;COUNTIF('Meetings'!$B$2:$B$201,A100)),1,0)+IF(AND(G100&lt;&gt;"Email",G100&lt;&gt;"LinkedIn",G100&lt;&gt;"Multichannel"),1,0)+IF(AND(R100&lt;&gt;"Yes",R100&lt;&gt;"No"),1,0)))</x:f>
        <x:v>0</x:v>
      </x:c>
    </x:row>
    <x:row r="101" ht="60" customHeight="1">
      <x:c r="A101" s="23"/>
      <x:c r="B101" s="23"/>
      <x:c r="C101" s="23"/>
      <x:c r="D101" s="24"/>
      <x:c r="E101" s="24"/>
      <x:c r="F101" s="24"/>
      <x:c r="G101" s="23"/>
      <x:c r="H101" s="23"/>
      <x:c r="I101" s="23"/>
      <x:c r="J101" s="23"/>
      <x:c r="K101" s="23"/>
      <x:c r="L101" s="23"/>
      <x:c r="M101" s="23"/>
      <x:c r="N101" s="23"/>
      <x:c r="O101" s="23"/>
      <x:c r="P101" s="23"/>
      <x:c r="Q101" s="23"/>
      <x:c r="R101" s="23" t="str">
        <x:v>No</x:v>
      </x:c>
      <x:c r="S101" s="25" t="n">
        <x:f>IF(A101="",IF(COUNTA(B101:Q101)&gt;0,1,0),(IF(COUNTIF($A$2:$A$201,A101)&gt;1,1,0)+IF(OR(B101="",C101="",H101="",O101="",Q101=""),1,0)+IF(OR(NOT(ISNUMBER(D101)),NOT(ISNUMBER(E101)),NOT(ISNUMBER(F101)),D101&lt;=0,E101&lt;D101,F101&lt;E101),1,0)+IF(AND(I101&lt;&gt;"",OR(NOT(ISNUMBER(I101)),I101&lt;0,MOD(I101,1)&lt;&gt;0)),1,0)+IF(AND(J101&lt;&gt;"",OR(NOT(ISNUMBER(J101)),J101&lt;0,MOD(J101,1)&lt;&gt;0)),1,0)+IF(AND(K101&lt;&gt;"",OR(NOT(ISNUMBER(K101)),K101&lt;0,MOD(K101,1)&lt;&gt;0)),1,0)+IF(AND(L101&lt;&gt;"",OR(NOT(ISNUMBER(L101)),L101&lt;0,MOD(L101,1)&lt;&gt;0)),1,0)+IF(AND(M101&lt;&gt;"",OR(NOT(ISNUMBER(M101)),M101&lt;0,MOD(M101,1)&lt;&gt;0)),1,0)+IF(AND(N101&lt;&gt;"",OR(NOT(ISNUMBER(N101)),N101&lt;0,MOD(N101,1)&lt;&gt;0)),1,0)+IF(AND(ISNUMBER(J101),ISNUMBER(I101),J101&gt;I101),1,0)+IF(AND(ISNUMBER(K101),ISNUMBER(J101),K101&gt;J101),1,0)+IF(AND(ISNUMBER(L101),ISNUMBER(I101),L101&gt;I101),1,0)+IF(AND(ISNUMBER(M101),ISNUMBER(L101),M101&gt;L101),1,0)+IF(AND(ISNUMBER(N101),ISNUMBER(M101),N101&gt;M101),1,0)+IF(AND(ISNUMBER(N101),N101&gt;COUNTIF('Meetings'!$B$2:$B$201,A101)),1,0)+IF(AND(G101&lt;&gt;"Email",G101&lt;&gt;"LinkedIn",G101&lt;&gt;"Multichannel"),1,0)+IF(AND(R101&lt;&gt;"Yes",R101&lt;&gt;"No"),1,0)))</x:f>
        <x:v>0</x:v>
      </x:c>
    </x:row>
    <x:row r="102" ht="60" customHeight="1">
      <x:c r="A102" s="23"/>
      <x:c r="B102" s="23"/>
      <x:c r="C102" s="23"/>
      <x:c r="D102" s="24"/>
      <x:c r="E102" s="24"/>
      <x:c r="F102" s="24"/>
      <x:c r="G102" s="23"/>
      <x:c r="H102" s="23"/>
      <x:c r="I102" s="23"/>
      <x:c r="J102" s="23"/>
      <x:c r="K102" s="23"/>
      <x:c r="L102" s="23"/>
      <x:c r="M102" s="23"/>
      <x:c r="N102" s="23"/>
      <x:c r="O102" s="23"/>
      <x:c r="P102" s="23"/>
      <x:c r="Q102" s="23"/>
      <x:c r="R102" s="23" t="str">
        <x:v>No</x:v>
      </x:c>
      <x:c r="S102" s="25" t="n">
        <x:f>IF(A102="",IF(COUNTA(B102:Q102)&gt;0,1,0),(IF(COUNTIF($A$2:$A$201,A102)&gt;1,1,0)+IF(OR(B102="",C102="",H102="",O102="",Q102=""),1,0)+IF(OR(NOT(ISNUMBER(D102)),NOT(ISNUMBER(E102)),NOT(ISNUMBER(F102)),D102&lt;=0,E102&lt;D102,F102&lt;E102),1,0)+IF(AND(I102&lt;&gt;"",OR(NOT(ISNUMBER(I102)),I102&lt;0,MOD(I102,1)&lt;&gt;0)),1,0)+IF(AND(J102&lt;&gt;"",OR(NOT(ISNUMBER(J102)),J102&lt;0,MOD(J102,1)&lt;&gt;0)),1,0)+IF(AND(K102&lt;&gt;"",OR(NOT(ISNUMBER(K102)),K102&lt;0,MOD(K102,1)&lt;&gt;0)),1,0)+IF(AND(L102&lt;&gt;"",OR(NOT(ISNUMBER(L102)),L102&lt;0,MOD(L102,1)&lt;&gt;0)),1,0)+IF(AND(M102&lt;&gt;"",OR(NOT(ISNUMBER(M102)),M102&lt;0,MOD(M102,1)&lt;&gt;0)),1,0)+IF(AND(N102&lt;&gt;"",OR(NOT(ISNUMBER(N102)),N102&lt;0,MOD(N102,1)&lt;&gt;0)),1,0)+IF(AND(ISNUMBER(J102),ISNUMBER(I102),J102&gt;I102),1,0)+IF(AND(ISNUMBER(K102),ISNUMBER(J102),K102&gt;J102),1,0)+IF(AND(ISNUMBER(L102),ISNUMBER(I102),L102&gt;I102),1,0)+IF(AND(ISNUMBER(M102),ISNUMBER(L102),M102&gt;L102),1,0)+IF(AND(ISNUMBER(N102),ISNUMBER(M102),N102&gt;M102),1,0)+IF(AND(ISNUMBER(N102),N102&gt;COUNTIF('Meetings'!$B$2:$B$201,A102)),1,0)+IF(AND(G102&lt;&gt;"Email",G102&lt;&gt;"LinkedIn",G102&lt;&gt;"Multichannel"),1,0)+IF(AND(R102&lt;&gt;"Yes",R102&lt;&gt;"No"),1,0)))</x:f>
        <x:v>0</x:v>
      </x:c>
    </x:row>
    <x:row r="103" ht="60" customHeight="1">
      <x:c r="A103" s="23"/>
      <x:c r="B103" s="23"/>
      <x:c r="C103" s="23"/>
      <x:c r="D103" s="24"/>
      <x:c r="E103" s="24"/>
      <x:c r="F103" s="24"/>
      <x:c r="G103" s="23"/>
      <x:c r="H103" s="23"/>
      <x:c r="I103" s="23"/>
      <x:c r="J103" s="23"/>
      <x:c r="K103" s="23"/>
      <x:c r="L103" s="23"/>
      <x:c r="M103" s="23"/>
      <x:c r="N103" s="23"/>
      <x:c r="O103" s="23"/>
      <x:c r="P103" s="23"/>
      <x:c r="Q103" s="23"/>
      <x:c r="R103" s="23" t="str">
        <x:v>No</x:v>
      </x:c>
      <x:c r="S103" s="25" t="n">
        <x:f>IF(A103="",IF(COUNTA(B103:Q103)&gt;0,1,0),(IF(COUNTIF($A$2:$A$201,A103)&gt;1,1,0)+IF(OR(B103="",C103="",H103="",O103="",Q103=""),1,0)+IF(OR(NOT(ISNUMBER(D103)),NOT(ISNUMBER(E103)),NOT(ISNUMBER(F103)),D103&lt;=0,E103&lt;D103,F103&lt;E103),1,0)+IF(AND(I103&lt;&gt;"",OR(NOT(ISNUMBER(I103)),I103&lt;0,MOD(I103,1)&lt;&gt;0)),1,0)+IF(AND(J103&lt;&gt;"",OR(NOT(ISNUMBER(J103)),J103&lt;0,MOD(J103,1)&lt;&gt;0)),1,0)+IF(AND(K103&lt;&gt;"",OR(NOT(ISNUMBER(K103)),K103&lt;0,MOD(K103,1)&lt;&gt;0)),1,0)+IF(AND(L103&lt;&gt;"",OR(NOT(ISNUMBER(L103)),L103&lt;0,MOD(L103,1)&lt;&gt;0)),1,0)+IF(AND(M103&lt;&gt;"",OR(NOT(ISNUMBER(M103)),M103&lt;0,MOD(M103,1)&lt;&gt;0)),1,0)+IF(AND(N103&lt;&gt;"",OR(NOT(ISNUMBER(N103)),N103&lt;0,MOD(N103,1)&lt;&gt;0)),1,0)+IF(AND(ISNUMBER(J103),ISNUMBER(I103),J103&gt;I103),1,0)+IF(AND(ISNUMBER(K103),ISNUMBER(J103),K103&gt;J103),1,0)+IF(AND(ISNUMBER(L103),ISNUMBER(I103),L103&gt;I103),1,0)+IF(AND(ISNUMBER(M103),ISNUMBER(L103),M103&gt;L103),1,0)+IF(AND(ISNUMBER(N103),ISNUMBER(M103),N103&gt;M103),1,0)+IF(AND(ISNUMBER(N103),N103&gt;COUNTIF('Meetings'!$B$2:$B$201,A103)),1,0)+IF(AND(G103&lt;&gt;"Email",G103&lt;&gt;"LinkedIn",G103&lt;&gt;"Multichannel"),1,0)+IF(AND(R103&lt;&gt;"Yes",R103&lt;&gt;"No"),1,0)))</x:f>
        <x:v>0</x:v>
      </x:c>
    </x:row>
    <x:row r="104" ht="60" customHeight="1">
      <x:c r="A104" s="23"/>
      <x:c r="B104" s="23"/>
      <x:c r="C104" s="23"/>
      <x:c r="D104" s="24"/>
      <x:c r="E104" s="24"/>
      <x:c r="F104" s="24"/>
      <x:c r="G104" s="23"/>
      <x:c r="H104" s="23"/>
      <x:c r="I104" s="23"/>
      <x:c r="J104" s="23"/>
      <x:c r="K104" s="23"/>
      <x:c r="L104" s="23"/>
      <x:c r="M104" s="23"/>
      <x:c r="N104" s="23"/>
      <x:c r="O104" s="23"/>
      <x:c r="P104" s="23"/>
      <x:c r="Q104" s="23"/>
      <x:c r="R104" s="23" t="str">
        <x:v>No</x:v>
      </x:c>
      <x:c r="S104" s="25" t="n">
        <x:f>IF(A104="",IF(COUNTA(B104:Q104)&gt;0,1,0),(IF(COUNTIF($A$2:$A$201,A104)&gt;1,1,0)+IF(OR(B104="",C104="",H104="",O104="",Q104=""),1,0)+IF(OR(NOT(ISNUMBER(D104)),NOT(ISNUMBER(E104)),NOT(ISNUMBER(F104)),D104&lt;=0,E104&lt;D104,F104&lt;E104),1,0)+IF(AND(I104&lt;&gt;"",OR(NOT(ISNUMBER(I104)),I104&lt;0,MOD(I104,1)&lt;&gt;0)),1,0)+IF(AND(J104&lt;&gt;"",OR(NOT(ISNUMBER(J104)),J104&lt;0,MOD(J104,1)&lt;&gt;0)),1,0)+IF(AND(K104&lt;&gt;"",OR(NOT(ISNUMBER(K104)),K104&lt;0,MOD(K104,1)&lt;&gt;0)),1,0)+IF(AND(L104&lt;&gt;"",OR(NOT(ISNUMBER(L104)),L104&lt;0,MOD(L104,1)&lt;&gt;0)),1,0)+IF(AND(M104&lt;&gt;"",OR(NOT(ISNUMBER(M104)),M104&lt;0,MOD(M104,1)&lt;&gt;0)),1,0)+IF(AND(N104&lt;&gt;"",OR(NOT(ISNUMBER(N104)),N104&lt;0,MOD(N104,1)&lt;&gt;0)),1,0)+IF(AND(ISNUMBER(J104),ISNUMBER(I104),J104&gt;I104),1,0)+IF(AND(ISNUMBER(K104),ISNUMBER(J104),K104&gt;J104),1,0)+IF(AND(ISNUMBER(L104),ISNUMBER(I104),L104&gt;I104),1,0)+IF(AND(ISNUMBER(M104),ISNUMBER(L104),M104&gt;L104),1,0)+IF(AND(ISNUMBER(N104),ISNUMBER(M104),N104&gt;M104),1,0)+IF(AND(ISNUMBER(N104),N104&gt;COUNTIF('Meetings'!$B$2:$B$201,A104)),1,0)+IF(AND(G104&lt;&gt;"Email",G104&lt;&gt;"LinkedIn",G104&lt;&gt;"Multichannel"),1,0)+IF(AND(R104&lt;&gt;"Yes",R104&lt;&gt;"No"),1,0)))</x:f>
        <x:v>0</x:v>
      </x:c>
    </x:row>
    <x:row r="105" ht="60" customHeight="1">
      <x:c r="A105" s="23"/>
      <x:c r="B105" s="23"/>
      <x:c r="C105" s="23"/>
      <x:c r="D105" s="24"/>
      <x:c r="E105" s="24"/>
      <x:c r="F105" s="24"/>
      <x:c r="G105" s="23"/>
      <x:c r="H105" s="23"/>
      <x:c r="I105" s="23"/>
      <x:c r="J105" s="23"/>
      <x:c r="K105" s="23"/>
      <x:c r="L105" s="23"/>
      <x:c r="M105" s="23"/>
      <x:c r="N105" s="23"/>
      <x:c r="O105" s="23"/>
      <x:c r="P105" s="23"/>
      <x:c r="Q105" s="23"/>
      <x:c r="R105" s="23" t="str">
        <x:v>No</x:v>
      </x:c>
      <x:c r="S105" s="25" t="n">
        <x:f>IF(A105="",IF(COUNTA(B105:Q105)&gt;0,1,0),(IF(COUNTIF($A$2:$A$201,A105)&gt;1,1,0)+IF(OR(B105="",C105="",H105="",O105="",Q105=""),1,0)+IF(OR(NOT(ISNUMBER(D105)),NOT(ISNUMBER(E105)),NOT(ISNUMBER(F105)),D105&lt;=0,E105&lt;D105,F105&lt;E105),1,0)+IF(AND(I105&lt;&gt;"",OR(NOT(ISNUMBER(I105)),I105&lt;0,MOD(I105,1)&lt;&gt;0)),1,0)+IF(AND(J105&lt;&gt;"",OR(NOT(ISNUMBER(J105)),J105&lt;0,MOD(J105,1)&lt;&gt;0)),1,0)+IF(AND(K105&lt;&gt;"",OR(NOT(ISNUMBER(K105)),K105&lt;0,MOD(K105,1)&lt;&gt;0)),1,0)+IF(AND(L105&lt;&gt;"",OR(NOT(ISNUMBER(L105)),L105&lt;0,MOD(L105,1)&lt;&gt;0)),1,0)+IF(AND(M105&lt;&gt;"",OR(NOT(ISNUMBER(M105)),M105&lt;0,MOD(M105,1)&lt;&gt;0)),1,0)+IF(AND(N105&lt;&gt;"",OR(NOT(ISNUMBER(N105)),N105&lt;0,MOD(N105,1)&lt;&gt;0)),1,0)+IF(AND(ISNUMBER(J105),ISNUMBER(I105),J105&gt;I105),1,0)+IF(AND(ISNUMBER(K105),ISNUMBER(J105),K105&gt;J105),1,0)+IF(AND(ISNUMBER(L105),ISNUMBER(I105),L105&gt;I105),1,0)+IF(AND(ISNUMBER(M105),ISNUMBER(L105),M105&gt;L105),1,0)+IF(AND(ISNUMBER(N105),ISNUMBER(M105),N105&gt;M105),1,0)+IF(AND(ISNUMBER(N105),N105&gt;COUNTIF('Meetings'!$B$2:$B$201,A105)),1,0)+IF(AND(G105&lt;&gt;"Email",G105&lt;&gt;"LinkedIn",G105&lt;&gt;"Multichannel"),1,0)+IF(AND(R105&lt;&gt;"Yes",R105&lt;&gt;"No"),1,0)))</x:f>
        <x:v>0</x:v>
      </x:c>
    </x:row>
    <x:row r="106" ht="60" customHeight="1">
      <x:c r="A106" s="23"/>
      <x:c r="B106" s="23"/>
      <x:c r="C106" s="23"/>
      <x:c r="D106" s="24"/>
      <x:c r="E106" s="24"/>
      <x:c r="F106" s="24"/>
      <x:c r="G106" s="23"/>
      <x:c r="H106" s="23"/>
      <x:c r="I106" s="23"/>
      <x:c r="J106" s="23"/>
      <x:c r="K106" s="23"/>
      <x:c r="L106" s="23"/>
      <x:c r="M106" s="23"/>
      <x:c r="N106" s="23"/>
      <x:c r="O106" s="23"/>
      <x:c r="P106" s="23"/>
      <x:c r="Q106" s="23"/>
      <x:c r="R106" s="23" t="str">
        <x:v>No</x:v>
      </x:c>
      <x:c r="S106" s="25" t="n">
        <x:f>IF(A106="",IF(COUNTA(B106:Q106)&gt;0,1,0),(IF(COUNTIF($A$2:$A$201,A106)&gt;1,1,0)+IF(OR(B106="",C106="",H106="",O106="",Q106=""),1,0)+IF(OR(NOT(ISNUMBER(D106)),NOT(ISNUMBER(E106)),NOT(ISNUMBER(F106)),D106&lt;=0,E106&lt;D106,F106&lt;E106),1,0)+IF(AND(I106&lt;&gt;"",OR(NOT(ISNUMBER(I106)),I106&lt;0,MOD(I106,1)&lt;&gt;0)),1,0)+IF(AND(J106&lt;&gt;"",OR(NOT(ISNUMBER(J106)),J106&lt;0,MOD(J106,1)&lt;&gt;0)),1,0)+IF(AND(K106&lt;&gt;"",OR(NOT(ISNUMBER(K106)),K106&lt;0,MOD(K106,1)&lt;&gt;0)),1,0)+IF(AND(L106&lt;&gt;"",OR(NOT(ISNUMBER(L106)),L106&lt;0,MOD(L106,1)&lt;&gt;0)),1,0)+IF(AND(M106&lt;&gt;"",OR(NOT(ISNUMBER(M106)),M106&lt;0,MOD(M106,1)&lt;&gt;0)),1,0)+IF(AND(N106&lt;&gt;"",OR(NOT(ISNUMBER(N106)),N106&lt;0,MOD(N106,1)&lt;&gt;0)),1,0)+IF(AND(ISNUMBER(J106),ISNUMBER(I106),J106&gt;I106),1,0)+IF(AND(ISNUMBER(K106),ISNUMBER(J106),K106&gt;J106),1,0)+IF(AND(ISNUMBER(L106),ISNUMBER(I106),L106&gt;I106),1,0)+IF(AND(ISNUMBER(M106),ISNUMBER(L106),M106&gt;L106),1,0)+IF(AND(ISNUMBER(N106),ISNUMBER(M106),N106&gt;M106),1,0)+IF(AND(ISNUMBER(N106),N106&gt;COUNTIF('Meetings'!$B$2:$B$201,A106)),1,0)+IF(AND(G106&lt;&gt;"Email",G106&lt;&gt;"LinkedIn",G106&lt;&gt;"Multichannel"),1,0)+IF(AND(R106&lt;&gt;"Yes",R106&lt;&gt;"No"),1,0)))</x:f>
        <x:v>0</x:v>
      </x:c>
    </x:row>
    <x:row r="107" ht="60" customHeight="1">
      <x:c r="A107" s="23"/>
      <x:c r="B107" s="23"/>
      <x:c r="C107" s="23"/>
      <x:c r="D107" s="24"/>
      <x:c r="E107" s="24"/>
      <x:c r="F107" s="24"/>
      <x:c r="G107" s="23"/>
      <x:c r="H107" s="23"/>
      <x:c r="I107" s="23"/>
      <x:c r="J107" s="23"/>
      <x:c r="K107" s="23"/>
      <x:c r="L107" s="23"/>
      <x:c r="M107" s="23"/>
      <x:c r="N107" s="23"/>
      <x:c r="O107" s="23"/>
      <x:c r="P107" s="23"/>
      <x:c r="Q107" s="23"/>
      <x:c r="R107" s="23" t="str">
        <x:v>No</x:v>
      </x:c>
      <x:c r="S107" s="25" t="n">
        <x:f>IF(A107="",IF(COUNTA(B107:Q107)&gt;0,1,0),(IF(COUNTIF($A$2:$A$201,A107)&gt;1,1,0)+IF(OR(B107="",C107="",H107="",O107="",Q107=""),1,0)+IF(OR(NOT(ISNUMBER(D107)),NOT(ISNUMBER(E107)),NOT(ISNUMBER(F107)),D107&lt;=0,E107&lt;D107,F107&lt;E107),1,0)+IF(AND(I107&lt;&gt;"",OR(NOT(ISNUMBER(I107)),I107&lt;0,MOD(I107,1)&lt;&gt;0)),1,0)+IF(AND(J107&lt;&gt;"",OR(NOT(ISNUMBER(J107)),J107&lt;0,MOD(J107,1)&lt;&gt;0)),1,0)+IF(AND(K107&lt;&gt;"",OR(NOT(ISNUMBER(K107)),K107&lt;0,MOD(K107,1)&lt;&gt;0)),1,0)+IF(AND(L107&lt;&gt;"",OR(NOT(ISNUMBER(L107)),L107&lt;0,MOD(L107,1)&lt;&gt;0)),1,0)+IF(AND(M107&lt;&gt;"",OR(NOT(ISNUMBER(M107)),M107&lt;0,MOD(M107,1)&lt;&gt;0)),1,0)+IF(AND(N107&lt;&gt;"",OR(NOT(ISNUMBER(N107)),N107&lt;0,MOD(N107,1)&lt;&gt;0)),1,0)+IF(AND(ISNUMBER(J107),ISNUMBER(I107),J107&gt;I107),1,0)+IF(AND(ISNUMBER(K107),ISNUMBER(J107),K107&gt;J107),1,0)+IF(AND(ISNUMBER(L107),ISNUMBER(I107),L107&gt;I107),1,0)+IF(AND(ISNUMBER(M107),ISNUMBER(L107),M107&gt;L107),1,0)+IF(AND(ISNUMBER(N107),ISNUMBER(M107),N107&gt;M107),1,0)+IF(AND(ISNUMBER(N107),N107&gt;COUNTIF('Meetings'!$B$2:$B$201,A107)),1,0)+IF(AND(G107&lt;&gt;"Email",G107&lt;&gt;"LinkedIn",G107&lt;&gt;"Multichannel"),1,0)+IF(AND(R107&lt;&gt;"Yes",R107&lt;&gt;"No"),1,0)))</x:f>
        <x:v>0</x:v>
      </x:c>
    </x:row>
    <x:row r="108" ht="60" customHeight="1">
      <x:c r="A108" s="23"/>
      <x:c r="B108" s="23"/>
      <x:c r="C108" s="23"/>
      <x:c r="D108" s="24"/>
      <x:c r="E108" s="24"/>
      <x:c r="F108" s="24"/>
      <x:c r="G108" s="23"/>
      <x:c r="H108" s="23"/>
      <x:c r="I108" s="23"/>
      <x:c r="J108" s="23"/>
      <x:c r="K108" s="23"/>
      <x:c r="L108" s="23"/>
      <x:c r="M108" s="23"/>
      <x:c r="N108" s="23"/>
      <x:c r="O108" s="23"/>
      <x:c r="P108" s="23"/>
      <x:c r="Q108" s="23"/>
      <x:c r="R108" s="23" t="str">
        <x:v>No</x:v>
      </x:c>
      <x:c r="S108" s="25" t="n">
        <x:f>IF(A108="",IF(COUNTA(B108:Q108)&gt;0,1,0),(IF(COUNTIF($A$2:$A$201,A108)&gt;1,1,0)+IF(OR(B108="",C108="",H108="",O108="",Q108=""),1,0)+IF(OR(NOT(ISNUMBER(D108)),NOT(ISNUMBER(E108)),NOT(ISNUMBER(F108)),D108&lt;=0,E108&lt;D108,F108&lt;E108),1,0)+IF(AND(I108&lt;&gt;"",OR(NOT(ISNUMBER(I108)),I108&lt;0,MOD(I108,1)&lt;&gt;0)),1,0)+IF(AND(J108&lt;&gt;"",OR(NOT(ISNUMBER(J108)),J108&lt;0,MOD(J108,1)&lt;&gt;0)),1,0)+IF(AND(K108&lt;&gt;"",OR(NOT(ISNUMBER(K108)),K108&lt;0,MOD(K108,1)&lt;&gt;0)),1,0)+IF(AND(L108&lt;&gt;"",OR(NOT(ISNUMBER(L108)),L108&lt;0,MOD(L108,1)&lt;&gt;0)),1,0)+IF(AND(M108&lt;&gt;"",OR(NOT(ISNUMBER(M108)),M108&lt;0,MOD(M108,1)&lt;&gt;0)),1,0)+IF(AND(N108&lt;&gt;"",OR(NOT(ISNUMBER(N108)),N108&lt;0,MOD(N108,1)&lt;&gt;0)),1,0)+IF(AND(ISNUMBER(J108),ISNUMBER(I108),J108&gt;I108),1,0)+IF(AND(ISNUMBER(K108),ISNUMBER(J108),K108&gt;J108),1,0)+IF(AND(ISNUMBER(L108),ISNUMBER(I108),L108&gt;I108),1,0)+IF(AND(ISNUMBER(M108),ISNUMBER(L108),M108&gt;L108),1,0)+IF(AND(ISNUMBER(N108),ISNUMBER(M108),N108&gt;M108),1,0)+IF(AND(ISNUMBER(N108),N108&gt;COUNTIF('Meetings'!$B$2:$B$201,A108)),1,0)+IF(AND(G108&lt;&gt;"Email",G108&lt;&gt;"LinkedIn",G108&lt;&gt;"Multichannel"),1,0)+IF(AND(R108&lt;&gt;"Yes",R108&lt;&gt;"No"),1,0)))</x:f>
        <x:v>0</x:v>
      </x:c>
    </x:row>
    <x:row r="109" ht="60" customHeight="1">
      <x:c r="A109" s="23"/>
      <x:c r="B109" s="23"/>
      <x:c r="C109" s="23"/>
      <x:c r="D109" s="24"/>
      <x:c r="E109" s="24"/>
      <x:c r="F109" s="24"/>
      <x:c r="G109" s="23"/>
      <x:c r="H109" s="23"/>
      <x:c r="I109" s="23"/>
      <x:c r="J109" s="23"/>
      <x:c r="K109" s="23"/>
      <x:c r="L109" s="23"/>
      <x:c r="M109" s="23"/>
      <x:c r="N109" s="23"/>
      <x:c r="O109" s="23"/>
      <x:c r="P109" s="23"/>
      <x:c r="Q109" s="23"/>
      <x:c r="R109" s="23" t="str">
        <x:v>No</x:v>
      </x:c>
      <x:c r="S109" s="25" t="n">
        <x:f>IF(A109="",IF(COUNTA(B109:Q109)&gt;0,1,0),(IF(COUNTIF($A$2:$A$201,A109)&gt;1,1,0)+IF(OR(B109="",C109="",H109="",O109="",Q109=""),1,0)+IF(OR(NOT(ISNUMBER(D109)),NOT(ISNUMBER(E109)),NOT(ISNUMBER(F109)),D109&lt;=0,E109&lt;D109,F109&lt;E109),1,0)+IF(AND(I109&lt;&gt;"",OR(NOT(ISNUMBER(I109)),I109&lt;0,MOD(I109,1)&lt;&gt;0)),1,0)+IF(AND(J109&lt;&gt;"",OR(NOT(ISNUMBER(J109)),J109&lt;0,MOD(J109,1)&lt;&gt;0)),1,0)+IF(AND(K109&lt;&gt;"",OR(NOT(ISNUMBER(K109)),K109&lt;0,MOD(K109,1)&lt;&gt;0)),1,0)+IF(AND(L109&lt;&gt;"",OR(NOT(ISNUMBER(L109)),L109&lt;0,MOD(L109,1)&lt;&gt;0)),1,0)+IF(AND(M109&lt;&gt;"",OR(NOT(ISNUMBER(M109)),M109&lt;0,MOD(M109,1)&lt;&gt;0)),1,0)+IF(AND(N109&lt;&gt;"",OR(NOT(ISNUMBER(N109)),N109&lt;0,MOD(N109,1)&lt;&gt;0)),1,0)+IF(AND(ISNUMBER(J109),ISNUMBER(I109),J109&gt;I109),1,0)+IF(AND(ISNUMBER(K109),ISNUMBER(J109),K109&gt;J109),1,0)+IF(AND(ISNUMBER(L109),ISNUMBER(I109),L109&gt;I109),1,0)+IF(AND(ISNUMBER(M109),ISNUMBER(L109),M109&gt;L109),1,0)+IF(AND(ISNUMBER(N109),ISNUMBER(M109),N109&gt;M109),1,0)+IF(AND(ISNUMBER(N109),N109&gt;COUNTIF('Meetings'!$B$2:$B$201,A109)),1,0)+IF(AND(G109&lt;&gt;"Email",G109&lt;&gt;"LinkedIn",G109&lt;&gt;"Multichannel"),1,0)+IF(AND(R109&lt;&gt;"Yes",R109&lt;&gt;"No"),1,0)))</x:f>
        <x:v>0</x:v>
      </x:c>
    </x:row>
    <x:row r="110" ht="60" customHeight="1">
      <x:c r="A110" s="23"/>
      <x:c r="B110" s="23"/>
      <x:c r="C110" s="23"/>
      <x:c r="D110" s="24"/>
      <x:c r="E110" s="24"/>
      <x:c r="F110" s="24"/>
      <x:c r="G110" s="23"/>
      <x:c r="H110" s="23"/>
      <x:c r="I110" s="23"/>
      <x:c r="J110" s="23"/>
      <x:c r="K110" s="23"/>
      <x:c r="L110" s="23"/>
      <x:c r="M110" s="23"/>
      <x:c r="N110" s="23"/>
      <x:c r="O110" s="23"/>
      <x:c r="P110" s="23"/>
      <x:c r="Q110" s="23"/>
      <x:c r="R110" s="23" t="str">
        <x:v>No</x:v>
      </x:c>
      <x:c r="S110" s="25" t="n">
        <x:f>IF(A110="",IF(COUNTA(B110:Q110)&gt;0,1,0),(IF(COUNTIF($A$2:$A$201,A110)&gt;1,1,0)+IF(OR(B110="",C110="",H110="",O110="",Q110=""),1,0)+IF(OR(NOT(ISNUMBER(D110)),NOT(ISNUMBER(E110)),NOT(ISNUMBER(F110)),D110&lt;=0,E110&lt;D110,F110&lt;E110),1,0)+IF(AND(I110&lt;&gt;"",OR(NOT(ISNUMBER(I110)),I110&lt;0,MOD(I110,1)&lt;&gt;0)),1,0)+IF(AND(J110&lt;&gt;"",OR(NOT(ISNUMBER(J110)),J110&lt;0,MOD(J110,1)&lt;&gt;0)),1,0)+IF(AND(K110&lt;&gt;"",OR(NOT(ISNUMBER(K110)),K110&lt;0,MOD(K110,1)&lt;&gt;0)),1,0)+IF(AND(L110&lt;&gt;"",OR(NOT(ISNUMBER(L110)),L110&lt;0,MOD(L110,1)&lt;&gt;0)),1,0)+IF(AND(M110&lt;&gt;"",OR(NOT(ISNUMBER(M110)),M110&lt;0,MOD(M110,1)&lt;&gt;0)),1,0)+IF(AND(N110&lt;&gt;"",OR(NOT(ISNUMBER(N110)),N110&lt;0,MOD(N110,1)&lt;&gt;0)),1,0)+IF(AND(ISNUMBER(J110),ISNUMBER(I110),J110&gt;I110),1,0)+IF(AND(ISNUMBER(K110),ISNUMBER(J110),K110&gt;J110),1,0)+IF(AND(ISNUMBER(L110),ISNUMBER(I110),L110&gt;I110),1,0)+IF(AND(ISNUMBER(M110),ISNUMBER(L110),M110&gt;L110),1,0)+IF(AND(ISNUMBER(N110),ISNUMBER(M110),N110&gt;M110),1,0)+IF(AND(ISNUMBER(N110),N110&gt;COUNTIF('Meetings'!$B$2:$B$201,A110)),1,0)+IF(AND(G110&lt;&gt;"Email",G110&lt;&gt;"LinkedIn",G110&lt;&gt;"Multichannel"),1,0)+IF(AND(R110&lt;&gt;"Yes",R110&lt;&gt;"No"),1,0)))</x:f>
        <x:v>0</x:v>
      </x:c>
    </x:row>
    <x:row r="111" ht="60" customHeight="1">
      <x:c r="A111" s="23"/>
      <x:c r="B111" s="23"/>
      <x:c r="C111" s="23"/>
      <x:c r="D111" s="24"/>
      <x:c r="E111" s="24"/>
      <x:c r="F111" s="24"/>
      <x:c r="G111" s="23"/>
      <x:c r="H111" s="23"/>
      <x:c r="I111" s="23"/>
      <x:c r="J111" s="23"/>
      <x:c r="K111" s="23"/>
      <x:c r="L111" s="23"/>
      <x:c r="M111" s="23"/>
      <x:c r="N111" s="23"/>
      <x:c r="O111" s="23"/>
      <x:c r="P111" s="23"/>
      <x:c r="Q111" s="23"/>
      <x:c r="R111" s="23" t="str">
        <x:v>No</x:v>
      </x:c>
      <x:c r="S111" s="25" t="n">
        <x:f>IF(A111="",IF(COUNTA(B111:Q111)&gt;0,1,0),(IF(COUNTIF($A$2:$A$201,A111)&gt;1,1,0)+IF(OR(B111="",C111="",H111="",O111="",Q111=""),1,0)+IF(OR(NOT(ISNUMBER(D111)),NOT(ISNUMBER(E111)),NOT(ISNUMBER(F111)),D111&lt;=0,E111&lt;D111,F111&lt;E111),1,0)+IF(AND(I111&lt;&gt;"",OR(NOT(ISNUMBER(I111)),I111&lt;0,MOD(I111,1)&lt;&gt;0)),1,0)+IF(AND(J111&lt;&gt;"",OR(NOT(ISNUMBER(J111)),J111&lt;0,MOD(J111,1)&lt;&gt;0)),1,0)+IF(AND(K111&lt;&gt;"",OR(NOT(ISNUMBER(K111)),K111&lt;0,MOD(K111,1)&lt;&gt;0)),1,0)+IF(AND(L111&lt;&gt;"",OR(NOT(ISNUMBER(L111)),L111&lt;0,MOD(L111,1)&lt;&gt;0)),1,0)+IF(AND(M111&lt;&gt;"",OR(NOT(ISNUMBER(M111)),M111&lt;0,MOD(M111,1)&lt;&gt;0)),1,0)+IF(AND(N111&lt;&gt;"",OR(NOT(ISNUMBER(N111)),N111&lt;0,MOD(N111,1)&lt;&gt;0)),1,0)+IF(AND(ISNUMBER(J111),ISNUMBER(I111),J111&gt;I111),1,0)+IF(AND(ISNUMBER(K111),ISNUMBER(J111),K111&gt;J111),1,0)+IF(AND(ISNUMBER(L111),ISNUMBER(I111),L111&gt;I111),1,0)+IF(AND(ISNUMBER(M111),ISNUMBER(L111),M111&gt;L111),1,0)+IF(AND(ISNUMBER(N111),ISNUMBER(M111),N111&gt;M111),1,0)+IF(AND(ISNUMBER(N111),N111&gt;COUNTIF('Meetings'!$B$2:$B$201,A111)),1,0)+IF(AND(G111&lt;&gt;"Email",G111&lt;&gt;"LinkedIn",G111&lt;&gt;"Multichannel"),1,0)+IF(AND(R111&lt;&gt;"Yes",R111&lt;&gt;"No"),1,0)))</x:f>
        <x:v>0</x:v>
      </x:c>
    </x:row>
    <x:row r="112" ht="60" customHeight="1">
      <x:c r="A112" s="23"/>
      <x:c r="B112" s="23"/>
      <x:c r="C112" s="23"/>
      <x:c r="D112" s="24"/>
      <x:c r="E112" s="24"/>
      <x:c r="F112" s="24"/>
      <x:c r="G112" s="23"/>
      <x:c r="H112" s="23"/>
      <x:c r="I112" s="23"/>
      <x:c r="J112" s="23"/>
      <x:c r="K112" s="23"/>
      <x:c r="L112" s="23"/>
      <x:c r="M112" s="23"/>
      <x:c r="N112" s="23"/>
      <x:c r="O112" s="23"/>
      <x:c r="P112" s="23"/>
      <x:c r="Q112" s="23"/>
      <x:c r="R112" s="23" t="str">
        <x:v>No</x:v>
      </x:c>
      <x:c r="S112" s="25" t="n">
        <x:f>IF(A112="",IF(COUNTA(B112:Q112)&gt;0,1,0),(IF(COUNTIF($A$2:$A$201,A112)&gt;1,1,0)+IF(OR(B112="",C112="",H112="",O112="",Q112=""),1,0)+IF(OR(NOT(ISNUMBER(D112)),NOT(ISNUMBER(E112)),NOT(ISNUMBER(F112)),D112&lt;=0,E112&lt;D112,F112&lt;E112),1,0)+IF(AND(I112&lt;&gt;"",OR(NOT(ISNUMBER(I112)),I112&lt;0,MOD(I112,1)&lt;&gt;0)),1,0)+IF(AND(J112&lt;&gt;"",OR(NOT(ISNUMBER(J112)),J112&lt;0,MOD(J112,1)&lt;&gt;0)),1,0)+IF(AND(K112&lt;&gt;"",OR(NOT(ISNUMBER(K112)),K112&lt;0,MOD(K112,1)&lt;&gt;0)),1,0)+IF(AND(L112&lt;&gt;"",OR(NOT(ISNUMBER(L112)),L112&lt;0,MOD(L112,1)&lt;&gt;0)),1,0)+IF(AND(M112&lt;&gt;"",OR(NOT(ISNUMBER(M112)),M112&lt;0,MOD(M112,1)&lt;&gt;0)),1,0)+IF(AND(N112&lt;&gt;"",OR(NOT(ISNUMBER(N112)),N112&lt;0,MOD(N112,1)&lt;&gt;0)),1,0)+IF(AND(ISNUMBER(J112),ISNUMBER(I112),J112&gt;I112),1,0)+IF(AND(ISNUMBER(K112),ISNUMBER(J112),K112&gt;J112),1,0)+IF(AND(ISNUMBER(L112),ISNUMBER(I112),L112&gt;I112),1,0)+IF(AND(ISNUMBER(M112),ISNUMBER(L112),M112&gt;L112),1,0)+IF(AND(ISNUMBER(N112),ISNUMBER(M112),N112&gt;M112),1,0)+IF(AND(ISNUMBER(N112),N112&gt;COUNTIF('Meetings'!$B$2:$B$201,A112)),1,0)+IF(AND(G112&lt;&gt;"Email",G112&lt;&gt;"LinkedIn",G112&lt;&gt;"Multichannel"),1,0)+IF(AND(R112&lt;&gt;"Yes",R112&lt;&gt;"No"),1,0)))</x:f>
        <x:v>0</x:v>
      </x:c>
    </x:row>
    <x:row r="113" ht="60" customHeight="1">
      <x:c r="A113" s="23"/>
      <x:c r="B113" s="23"/>
      <x:c r="C113" s="23"/>
      <x:c r="D113" s="24"/>
      <x:c r="E113" s="24"/>
      <x:c r="F113" s="24"/>
      <x:c r="G113" s="23"/>
      <x:c r="H113" s="23"/>
      <x:c r="I113" s="23"/>
      <x:c r="J113" s="23"/>
      <x:c r="K113" s="23"/>
      <x:c r="L113" s="23"/>
      <x:c r="M113" s="23"/>
      <x:c r="N113" s="23"/>
      <x:c r="O113" s="23"/>
      <x:c r="P113" s="23"/>
      <x:c r="Q113" s="23"/>
      <x:c r="R113" s="23" t="str">
        <x:v>No</x:v>
      </x:c>
      <x:c r="S113" s="25" t="n">
        <x:f>IF(A113="",IF(COUNTA(B113:Q113)&gt;0,1,0),(IF(COUNTIF($A$2:$A$201,A113)&gt;1,1,0)+IF(OR(B113="",C113="",H113="",O113="",Q113=""),1,0)+IF(OR(NOT(ISNUMBER(D113)),NOT(ISNUMBER(E113)),NOT(ISNUMBER(F113)),D113&lt;=0,E113&lt;D113,F113&lt;E113),1,0)+IF(AND(I113&lt;&gt;"",OR(NOT(ISNUMBER(I113)),I113&lt;0,MOD(I113,1)&lt;&gt;0)),1,0)+IF(AND(J113&lt;&gt;"",OR(NOT(ISNUMBER(J113)),J113&lt;0,MOD(J113,1)&lt;&gt;0)),1,0)+IF(AND(K113&lt;&gt;"",OR(NOT(ISNUMBER(K113)),K113&lt;0,MOD(K113,1)&lt;&gt;0)),1,0)+IF(AND(L113&lt;&gt;"",OR(NOT(ISNUMBER(L113)),L113&lt;0,MOD(L113,1)&lt;&gt;0)),1,0)+IF(AND(M113&lt;&gt;"",OR(NOT(ISNUMBER(M113)),M113&lt;0,MOD(M113,1)&lt;&gt;0)),1,0)+IF(AND(N113&lt;&gt;"",OR(NOT(ISNUMBER(N113)),N113&lt;0,MOD(N113,1)&lt;&gt;0)),1,0)+IF(AND(ISNUMBER(J113),ISNUMBER(I113),J113&gt;I113),1,0)+IF(AND(ISNUMBER(K113),ISNUMBER(J113),K113&gt;J113),1,0)+IF(AND(ISNUMBER(L113),ISNUMBER(I113),L113&gt;I113),1,0)+IF(AND(ISNUMBER(M113),ISNUMBER(L113),M113&gt;L113),1,0)+IF(AND(ISNUMBER(N113),ISNUMBER(M113),N113&gt;M113),1,0)+IF(AND(ISNUMBER(N113),N113&gt;COUNTIF('Meetings'!$B$2:$B$201,A113)),1,0)+IF(AND(G113&lt;&gt;"Email",G113&lt;&gt;"LinkedIn",G113&lt;&gt;"Multichannel"),1,0)+IF(AND(R113&lt;&gt;"Yes",R113&lt;&gt;"No"),1,0)))</x:f>
        <x:v>0</x:v>
      </x:c>
    </x:row>
    <x:row r="114" ht="60" customHeight="1">
      <x:c r="A114" s="23"/>
      <x:c r="B114" s="23"/>
      <x:c r="C114" s="23"/>
      <x:c r="D114" s="24"/>
      <x:c r="E114" s="24"/>
      <x:c r="F114" s="24"/>
      <x:c r="G114" s="23"/>
      <x:c r="H114" s="23"/>
      <x:c r="I114" s="23"/>
      <x:c r="J114" s="23"/>
      <x:c r="K114" s="23"/>
      <x:c r="L114" s="23"/>
      <x:c r="M114" s="23"/>
      <x:c r="N114" s="23"/>
      <x:c r="O114" s="23"/>
      <x:c r="P114" s="23"/>
      <x:c r="Q114" s="23"/>
      <x:c r="R114" s="23" t="str">
        <x:v>No</x:v>
      </x:c>
      <x:c r="S114" s="25" t="n">
        <x:f>IF(A114="",IF(COUNTA(B114:Q114)&gt;0,1,0),(IF(COUNTIF($A$2:$A$201,A114)&gt;1,1,0)+IF(OR(B114="",C114="",H114="",O114="",Q114=""),1,0)+IF(OR(NOT(ISNUMBER(D114)),NOT(ISNUMBER(E114)),NOT(ISNUMBER(F114)),D114&lt;=0,E114&lt;D114,F114&lt;E114),1,0)+IF(AND(I114&lt;&gt;"",OR(NOT(ISNUMBER(I114)),I114&lt;0,MOD(I114,1)&lt;&gt;0)),1,0)+IF(AND(J114&lt;&gt;"",OR(NOT(ISNUMBER(J114)),J114&lt;0,MOD(J114,1)&lt;&gt;0)),1,0)+IF(AND(K114&lt;&gt;"",OR(NOT(ISNUMBER(K114)),K114&lt;0,MOD(K114,1)&lt;&gt;0)),1,0)+IF(AND(L114&lt;&gt;"",OR(NOT(ISNUMBER(L114)),L114&lt;0,MOD(L114,1)&lt;&gt;0)),1,0)+IF(AND(M114&lt;&gt;"",OR(NOT(ISNUMBER(M114)),M114&lt;0,MOD(M114,1)&lt;&gt;0)),1,0)+IF(AND(N114&lt;&gt;"",OR(NOT(ISNUMBER(N114)),N114&lt;0,MOD(N114,1)&lt;&gt;0)),1,0)+IF(AND(ISNUMBER(J114),ISNUMBER(I114),J114&gt;I114),1,0)+IF(AND(ISNUMBER(K114),ISNUMBER(J114),K114&gt;J114),1,0)+IF(AND(ISNUMBER(L114),ISNUMBER(I114),L114&gt;I114),1,0)+IF(AND(ISNUMBER(M114),ISNUMBER(L114),M114&gt;L114),1,0)+IF(AND(ISNUMBER(N114),ISNUMBER(M114),N114&gt;M114),1,0)+IF(AND(ISNUMBER(N114),N114&gt;COUNTIF('Meetings'!$B$2:$B$201,A114)),1,0)+IF(AND(G114&lt;&gt;"Email",G114&lt;&gt;"LinkedIn",G114&lt;&gt;"Multichannel"),1,0)+IF(AND(R114&lt;&gt;"Yes",R114&lt;&gt;"No"),1,0)))</x:f>
        <x:v>0</x:v>
      </x:c>
    </x:row>
    <x:row r="115" ht="60" customHeight="1">
      <x:c r="A115" s="23"/>
      <x:c r="B115" s="23"/>
      <x:c r="C115" s="23"/>
      <x:c r="D115" s="24"/>
      <x:c r="E115" s="24"/>
      <x:c r="F115" s="24"/>
      <x:c r="G115" s="23"/>
      <x:c r="H115" s="23"/>
      <x:c r="I115" s="23"/>
      <x:c r="J115" s="23"/>
      <x:c r="K115" s="23"/>
      <x:c r="L115" s="23"/>
      <x:c r="M115" s="23"/>
      <x:c r="N115" s="23"/>
      <x:c r="O115" s="23"/>
      <x:c r="P115" s="23"/>
      <x:c r="Q115" s="23"/>
      <x:c r="R115" s="23" t="str">
        <x:v>No</x:v>
      </x:c>
      <x:c r="S115" s="25" t="n">
        <x:f>IF(A115="",IF(COUNTA(B115:Q115)&gt;0,1,0),(IF(COUNTIF($A$2:$A$201,A115)&gt;1,1,0)+IF(OR(B115="",C115="",H115="",O115="",Q115=""),1,0)+IF(OR(NOT(ISNUMBER(D115)),NOT(ISNUMBER(E115)),NOT(ISNUMBER(F115)),D115&lt;=0,E115&lt;D115,F115&lt;E115),1,0)+IF(AND(I115&lt;&gt;"",OR(NOT(ISNUMBER(I115)),I115&lt;0,MOD(I115,1)&lt;&gt;0)),1,0)+IF(AND(J115&lt;&gt;"",OR(NOT(ISNUMBER(J115)),J115&lt;0,MOD(J115,1)&lt;&gt;0)),1,0)+IF(AND(K115&lt;&gt;"",OR(NOT(ISNUMBER(K115)),K115&lt;0,MOD(K115,1)&lt;&gt;0)),1,0)+IF(AND(L115&lt;&gt;"",OR(NOT(ISNUMBER(L115)),L115&lt;0,MOD(L115,1)&lt;&gt;0)),1,0)+IF(AND(M115&lt;&gt;"",OR(NOT(ISNUMBER(M115)),M115&lt;0,MOD(M115,1)&lt;&gt;0)),1,0)+IF(AND(N115&lt;&gt;"",OR(NOT(ISNUMBER(N115)),N115&lt;0,MOD(N115,1)&lt;&gt;0)),1,0)+IF(AND(ISNUMBER(J115),ISNUMBER(I115),J115&gt;I115),1,0)+IF(AND(ISNUMBER(K115),ISNUMBER(J115),K115&gt;J115),1,0)+IF(AND(ISNUMBER(L115),ISNUMBER(I115),L115&gt;I115),1,0)+IF(AND(ISNUMBER(M115),ISNUMBER(L115),M115&gt;L115),1,0)+IF(AND(ISNUMBER(N115),ISNUMBER(M115),N115&gt;M115),1,0)+IF(AND(ISNUMBER(N115),N115&gt;COUNTIF('Meetings'!$B$2:$B$201,A115)),1,0)+IF(AND(G115&lt;&gt;"Email",G115&lt;&gt;"LinkedIn",G115&lt;&gt;"Multichannel"),1,0)+IF(AND(R115&lt;&gt;"Yes",R115&lt;&gt;"No"),1,0)))</x:f>
        <x:v>0</x:v>
      </x:c>
    </x:row>
    <x:row r="116" ht="60" customHeight="1">
      <x:c r="A116" s="23"/>
      <x:c r="B116" s="23"/>
      <x:c r="C116" s="23"/>
      <x:c r="D116" s="24"/>
      <x:c r="E116" s="24"/>
      <x:c r="F116" s="24"/>
      <x:c r="G116" s="23"/>
      <x:c r="H116" s="23"/>
      <x:c r="I116" s="23"/>
      <x:c r="J116" s="23"/>
      <x:c r="K116" s="23"/>
      <x:c r="L116" s="23"/>
      <x:c r="M116" s="23"/>
      <x:c r="N116" s="23"/>
      <x:c r="O116" s="23"/>
      <x:c r="P116" s="23"/>
      <x:c r="Q116" s="23"/>
      <x:c r="R116" s="23" t="str">
        <x:v>No</x:v>
      </x:c>
      <x:c r="S116" s="25" t="n">
        <x:f>IF(A116="",IF(COUNTA(B116:Q116)&gt;0,1,0),(IF(COUNTIF($A$2:$A$201,A116)&gt;1,1,0)+IF(OR(B116="",C116="",H116="",O116="",Q116=""),1,0)+IF(OR(NOT(ISNUMBER(D116)),NOT(ISNUMBER(E116)),NOT(ISNUMBER(F116)),D116&lt;=0,E116&lt;D116,F116&lt;E116),1,0)+IF(AND(I116&lt;&gt;"",OR(NOT(ISNUMBER(I116)),I116&lt;0,MOD(I116,1)&lt;&gt;0)),1,0)+IF(AND(J116&lt;&gt;"",OR(NOT(ISNUMBER(J116)),J116&lt;0,MOD(J116,1)&lt;&gt;0)),1,0)+IF(AND(K116&lt;&gt;"",OR(NOT(ISNUMBER(K116)),K116&lt;0,MOD(K116,1)&lt;&gt;0)),1,0)+IF(AND(L116&lt;&gt;"",OR(NOT(ISNUMBER(L116)),L116&lt;0,MOD(L116,1)&lt;&gt;0)),1,0)+IF(AND(M116&lt;&gt;"",OR(NOT(ISNUMBER(M116)),M116&lt;0,MOD(M116,1)&lt;&gt;0)),1,0)+IF(AND(N116&lt;&gt;"",OR(NOT(ISNUMBER(N116)),N116&lt;0,MOD(N116,1)&lt;&gt;0)),1,0)+IF(AND(ISNUMBER(J116),ISNUMBER(I116),J116&gt;I116),1,0)+IF(AND(ISNUMBER(K116),ISNUMBER(J116),K116&gt;J116),1,0)+IF(AND(ISNUMBER(L116),ISNUMBER(I116),L116&gt;I116),1,0)+IF(AND(ISNUMBER(M116),ISNUMBER(L116),M116&gt;L116),1,0)+IF(AND(ISNUMBER(N116),ISNUMBER(M116),N116&gt;M116),1,0)+IF(AND(ISNUMBER(N116),N116&gt;COUNTIF('Meetings'!$B$2:$B$201,A116)),1,0)+IF(AND(G116&lt;&gt;"Email",G116&lt;&gt;"LinkedIn",G116&lt;&gt;"Multichannel"),1,0)+IF(AND(R116&lt;&gt;"Yes",R116&lt;&gt;"No"),1,0)))</x:f>
        <x:v>0</x:v>
      </x:c>
    </x:row>
    <x:row r="117" ht="60" customHeight="1">
      <x:c r="A117" s="23"/>
      <x:c r="B117" s="23"/>
      <x:c r="C117" s="23"/>
      <x:c r="D117" s="24"/>
      <x:c r="E117" s="24"/>
      <x:c r="F117" s="24"/>
      <x:c r="G117" s="23"/>
      <x:c r="H117" s="23"/>
      <x:c r="I117" s="23"/>
      <x:c r="J117" s="23"/>
      <x:c r="K117" s="23"/>
      <x:c r="L117" s="23"/>
      <x:c r="M117" s="23"/>
      <x:c r="N117" s="23"/>
      <x:c r="O117" s="23"/>
      <x:c r="P117" s="23"/>
      <x:c r="Q117" s="23"/>
      <x:c r="R117" s="23" t="str">
        <x:v>No</x:v>
      </x:c>
      <x:c r="S117" s="25" t="n">
        <x:f>IF(A117="",IF(COUNTA(B117:Q117)&gt;0,1,0),(IF(COUNTIF($A$2:$A$201,A117)&gt;1,1,0)+IF(OR(B117="",C117="",H117="",O117="",Q117=""),1,0)+IF(OR(NOT(ISNUMBER(D117)),NOT(ISNUMBER(E117)),NOT(ISNUMBER(F117)),D117&lt;=0,E117&lt;D117,F117&lt;E117),1,0)+IF(AND(I117&lt;&gt;"",OR(NOT(ISNUMBER(I117)),I117&lt;0,MOD(I117,1)&lt;&gt;0)),1,0)+IF(AND(J117&lt;&gt;"",OR(NOT(ISNUMBER(J117)),J117&lt;0,MOD(J117,1)&lt;&gt;0)),1,0)+IF(AND(K117&lt;&gt;"",OR(NOT(ISNUMBER(K117)),K117&lt;0,MOD(K117,1)&lt;&gt;0)),1,0)+IF(AND(L117&lt;&gt;"",OR(NOT(ISNUMBER(L117)),L117&lt;0,MOD(L117,1)&lt;&gt;0)),1,0)+IF(AND(M117&lt;&gt;"",OR(NOT(ISNUMBER(M117)),M117&lt;0,MOD(M117,1)&lt;&gt;0)),1,0)+IF(AND(N117&lt;&gt;"",OR(NOT(ISNUMBER(N117)),N117&lt;0,MOD(N117,1)&lt;&gt;0)),1,0)+IF(AND(ISNUMBER(J117),ISNUMBER(I117),J117&gt;I117),1,0)+IF(AND(ISNUMBER(K117),ISNUMBER(J117),K117&gt;J117),1,0)+IF(AND(ISNUMBER(L117),ISNUMBER(I117),L117&gt;I117),1,0)+IF(AND(ISNUMBER(M117),ISNUMBER(L117),M117&gt;L117),1,0)+IF(AND(ISNUMBER(N117),ISNUMBER(M117),N117&gt;M117),1,0)+IF(AND(ISNUMBER(N117),N117&gt;COUNTIF('Meetings'!$B$2:$B$201,A117)),1,0)+IF(AND(G117&lt;&gt;"Email",G117&lt;&gt;"LinkedIn",G117&lt;&gt;"Multichannel"),1,0)+IF(AND(R117&lt;&gt;"Yes",R117&lt;&gt;"No"),1,0)))</x:f>
        <x:v>0</x:v>
      </x:c>
    </x:row>
    <x:row r="118" ht="60" customHeight="1">
      <x:c r="A118" s="23"/>
      <x:c r="B118" s="23"/>
      <x:c r="C118" s="23"/>
      <x:c r="D118" s="24"/>
      <x:c r="E118" s="24"/>
      <x:c r="F118" s="24"/>
      <x:c r="G118" s="23"/>
      <x:c r="H118" s="23"/>
      <x:c r="I118" s="23"/>
      <x:c r="J118" s="23"/>
      <x:c r="K118" s="23"/>
      <x:c r="L118" s="23"/>
      <x:c r="M118" s="23"/>
      <x:c r="N118" s="23"/>
      <x:c r="O118" s="23"/>
      <x:c r="P118" s="23"/>
      <x:c r="Q118" s="23"/>
      <x:c r="R118" s="23" t="str">
        <x:v>No</x:v>
      </x:c>
      <x:c r="S118" s="25" t="n">
        <x:f>IF(A118="",IF(COUNTA(B118:Q118)&gt;0,1,0),(IF(COUNTIF($A$2:$A$201,A118)&gt;1,1,0)+IF(OR(B118="",C118="",H118="",O118="",Q118=""),1,0)+IF(OR(NOT(ISNUMBER(D118)),NOT(ISNUMBER(E118)),NOT(ISNUMBER(F118)),D118&lt;=0,E118&lt;D118,F118&lt;E118),1,0)+IF(AND(I118&lt;&gt;"",OR(NOT(ISNUMBER(I118)),I118&lt;0,MOD(I118,1)&lt;&gt;0)),1,0)+IF(AND(J118&lt;&gt;"",OR(NOT(ISNUMBER(J118)),J118&lt;0,MOD(J118,1)&lt;&gt;0)),1,0)+IF(AND(K118&lt;&gt;"",OR(NOT(ISNUMBER(K118)),K118&lt;0,MOD(K118,1)&lt;&gt;0)),1,0)+IF(AND(L118&lt;&gt;"",OR(NOT(ISNUMBER(L118)),L118&lt;0,MOD(L118,1)&lt;&gt;0)),1,0)+IF(AND(M118&lt;&gt;"",OR(NOT(ISNUMBER(M118)),M118&lt;0,MOD(M118,1)&lt;&gt;0)),1,0)+IF(AND(N118&lt;&gt;"",OR(NOT(ISNUMBER(N118)),N118&lt;0,MOD(N118,1)&lt;&gt;0)),1,0)+IF(AND(ISNUMBER(J118),ISNUMBER(I118),J118&gt;I118),1,0)+IF(AND(ISNUMBER(K118),ISNUMBER(J118),K118&gt;J118),1,0)+IF(AND(ISNUMBER(L118),ISNUMBER(I118),L118&gt;I118),1,0)+IF(AND(ISNUMBER(M118),ISNUMBER(L118),M118&gt;L118),1,0)+IF(AND(ISNUMBER(N118),ISNUMBER(M118),N118&gt;M118),1,0)+IF(AND(ISNUMBER(N118),N118&gt;COUNTIF('Meetings'!$B$2:$B$201,A118)),1,0)+IF(AND(G118&lt;&gt;"Email",G118&lt;&gt;"LinkedIn",G118&lt;&gt;"Multichannel"),1,0)+IF(AND(R118&lt;&gt;"Yes",R118&lt;&gt;"No"),1,0)))</x:f>
        <x:v>0</x:v>
      </x:c>
    </x:row>
    <x:row r="119" ht="60" customHeight="1">
      <x:c r="A119" s="23"/>
      <x:c r="B119" s="23"/>
      <x:c r="C119" s="23"/>
      <x:c r="D119" s="24"/>
      <x:c r="E119" s="24"/>
      <x:c r="F119" s="24"/>
      <x:c r="G119" s="23"/>
      <x:c r="H119" s="23"/>
      <x:c r="I119" s="23"/>
      <x:c r="J119" s="23"/>
      <x:c r="K119" s="23"/>
      <x:c r="L119" s="23"/>
      <x:c r="M119" s="23"/>
      <x:c r="N119" s="23"/>
      <x:c r="O119" s="23"/>
      <x:c r="P119" s="23"/>
      <x:c r="Q119" s="23"/>
      <x:c r="R119" s="23" t="str">
        <x:v>No</x:v>
      </x:c>
      <x:c r="S119" s="25" t="n">
        <x:f>IF(A119="",IF(COUNTA(B119:Q119)&gt;0,1,0),(IF(COUNTIF($A$2:$A$201,A119)&gt;1,1,0)+IF(OR(B119="",C119="",H119="",O119="",Q119=""),1,0)+IF(OR(NOT(ISNUMBER(D119)),NOT(ISNUMBER(E119)),NOT(ISNUMBER(F119)),D119&lt;=0,E119&lt;D119,F119&lt;E119),1,0)+IF(AND(I119&lt;&gt;"",OR(NOT(ISNUMBER(I119)),I119&lt;0,MOD(I119,1)&lt;&gt;0)),1,0)+IF(AND(J119&lt;&gt;"",OR(NOT(ISNUMBER(J119)),J119&lt;0,MOD(J119,1)&lt;&gt;0)),1,0)+IF(AND(K119&lt;&gt;"",OR(NOT(ISNUMBER(K119)),K119&lt;0,MOD(K119,1)&lt;&gt;0)),1,0)+IF(AND(L119&lt;&gt;"",OR(NOT(ISNUMBER(L119)),L119&lt;0,MOD(L119,1)&lt;&gt;0)),1,0)+IF(AND(M119&lt;&gt;"",OR(NOT(ISNUMBER(M119)),M119&lt;0,MOD(M119,1)&lt;&gt;0)),1,0)+IF(AND(N119&lt;&gt;"",OR(NOT(ISNUMBER(N119)),N119&lt;0,MOD(N119,1)&lt;&gt;0)),1,0)+IF(AND(ISNUMBER(J119),ISNUMBER(I119),J119&gt;I119),1,0)+IF(AND(ISNUMBER(K119),ISNUMBER(J119),K119&gt;J119),1,0)+IF(AND(ISNUMBER(L119),ISNUMBER(I119),L119&gt;I119),1,0)+IF(AND(ISNUMBER(M119),ISNUMBER(L119),M119&gt;L119),1,0)+IF(AND(ISNUMBER(N119),ISNUMBER(M119),N119&gt;M119),1,0)+IF(AND(ISNUMBER(N119),N119&gt;COUNTIF('Meetings'!$B$2:$B$201,A119)),1,0)+IF(AND(G119&lt;&gt;"Email",G119&lt;&gt;"LinkedIn",G119&lt;&gt;"Multichannel"),1,0)+IF(AND(R119&lt;&gt;"Yes",R119&lt;&gt;"No"),1,0)))</x:f>
        <x:v>0</x:v>
      </x:c>
    </x:row>
    <x:row r="120" ht="60" customHeight="1">
      <x:c r="A120" s="23"/>
      <x:c r="B120" s="23"/>
      <x:c r="C120" s="23"/>
      <x:c r="D120" s="24"/>
      <x:c r="E120" s="24"/>
      <x:c r="F120" s="24"/>
      <x:c r="G120" s="23"/>
      <x:c r="H120" s="23"/>
      <x:c r="I120" s="23"/>
      <x:c r="J120" s="23"/>
      <x:c r="K120" s="23"/>
      <x:c r="L120" s="23"/>
      <x:c r="M120" s="23"/>
      <x:c r="N120" s="23"/>
      <x:c r="O120" s="23"/>
      <x:c r="P120" s="23"/>
      <x:c r="Q120" s="23"/>
      <x:c r="R120" s="23" t="str">
        <x:v>No</x:v>
      </x:c>
      <x:c r="S120" s="25" t="n">
        <x:f>IF(A120="",IF(COUNTA(B120:Q120)&gt;0,1,0),(IF(COUNTIF($A$2:$A$201,A120)&gt;1,1,0)+IF(OR(B120="",C120="",H120="",O120="",Q120=""),1,0)+IF(OR(NOT(ISNUMBER(D120)),NOT(ISNUMBER(E120)),NOT(ISNUMBER(F120)),D120&lt;=0,E120&lt;D120,F120&lt;E120),1,0)+IF(AND(I120&lt;&gt;"",OR(NOT(ISNUMBER(I120)),I120&lt;0,MOD(I120,1)&lt;&gt;0)),1,0)+IF(AND(J120&lt;&gt;"",OR(NOT(ISNUMBER(J120)),J120&lt;0,MOD(J120,1)&lt;&gt;0)),1,0)+IF(AND(K120&lt;&gt;"",OR(NOT(ISNUMBER(K120)),K120&lt;0,MOD(K120,1)&lt;&gt;0)),1,0)+IF(AND(L120&lt;&gt;"",OR(NOT(ISNUMBER(L120)),L120&lt;0,MOD(L120,1)&lt;&gt;0)),1,0)+IF(AND(M120&lt;&gt;"",OR(NOT(ISNUMBER(M120)),M120&lt;0,MOD(M120,1)&lt;&gt;0)),1,0)+IF(AND(N120&lt;&gt;"",OR(NOT(ISNUMBER(N120)),N120&lt;0,MOD(N120,1)&lt;&gt;0)),1,0)+IF(AND(ISNUMBER(J120),ISNUMBER(I120),J120&gt;I120),1,0)+IF(AND(ISNUMBER(K120),ISNUMBER(J120),K120&gt;J120),1,0)+IF(AND(ISNUMBER(L120),ISNUMBER(I120),L120&gt;I120),1,0)+IF(AND(ISNUMBER(M120),ISNUMBER(L120),M120&gt;L120),1,0)+IF(AND(ISNUMBER(N120),ISNUMBER(M120),N120&gt;M120),1,0)+IF(AND(ISNUMBER(N120),N120&gt;COUNTIF('Meetings'!$B$2:$B$201,A120)),1,0)+IF(AND(G120&lt;&gt;"Email",G120&lt;&gt;"LinkedIn",G120&lt;&gt;"Multichannel"),1,0)+IF(AND(R120&lt;&gt;"Yes",R120&lt;&gt;"No"),1,0)))</x:f>
        <x:v>0</x:v>
      </x:c>
    </x:row>
    <x:row r="121" ht="60" customHeight="1">
      <x:c r="A121" s="23"/>
      <x:c r="B121" s="23"/>
      <x:c r="C121" s="23"/>
      <x:c r="D121" s="24"/>
      <x:c r="E121" s="24"/>
      <x:c r="F121" s="24"/>
      <x:c r="G121" s="23"/>
      <x:c r="H121" s="23"/>
      <x:c r="I121" s="23"/>
      <x:c r="J121" s="23"/>
      <x:c r="K121" s="23"/>
      <x:c r="L121" s="23"/>
      <x:c r="M121" s="23"/>
      <x:c r="N121" s="23"/>
      <x:c r="O121" s="23"/>
      <x:c r="P121" s="23"/>
      <x:c r="Q121" s="23"/>
      <x:c r="R121" s="23" t="str">
        <x:v>No</x:v>
      </x:c>
      <x:c r="S121" s="25" t="n">
        <x:f>IF(A121="",IF(COUNTA(B121:Q121)&gt;0,1,0),(IF(COUNTIF($A$2:$A$201,A121)&gt;1,1,0)+IF(OR(B121="",C121="",H121="",O121="",Q121=""),1,0)+IF(OR(NOT(ISNUMBER(D121)),NOT(ISNUMBER(E121)),NOT(ISNUMBER(F121)),D121&lt;=0,E121&lt;D121,F121&lt;E121),1,0)+IF(AND(I121&lt;&gt;"",OR(NOT(ISNUMBER(I121)),I121&lt;0,MOD(I121,1)&lt;&gt;0)),1,0)+IF(AND(J121&lt;&gt;"",OR(NOT(ISNUMBER(J121)),J121&lt;0,MOD(J121,1)&lt;&gt;0)),1,0)+IF(AND(K121&lt;&gt;"",OR(NOT(ISNUMBER(K121)),K121&lt;0,MOD(K121,1)&lt;&gt;0)),1,0)+IF(AND(L121&lt;&gt;"",OR(NOT(ISNUMBER(L121)),L121&lt;0,MOD(L121,1)&lt;&gt;0)),1,0)+IF(AND(M121&lt;&gt;"",OR(NOT(ISNUMBER(M121)),M121&lt;0,MOD(M121,1)&lt;&gt;0)),1,0)+IF(AND(N121&lt;&gt;"",OR(NOT(ISNUMBER(N121)),N121&lt;0,MOD(N121,1)&lt;&gt;0)),1,0)+IF(AND(ISNUMBER(J121),ISNUMBER(I121),J121&gt;I121),1,0)+IF(AND(ISNUMBER(K121),ISNUMBER(J121),K121&gt;J121),1,0)+IF(AND(ISNUMBER(L121),ISNUMBER(I121),L121&gt;I121),1,0)+IF(AND(ISNUMBER(M121),ISNUMBER(L121),M121&gt;L121),1,0)+IF(AND(ISNUMBER(N121),ISNUMBER(M121),N121&gt;M121),1,0)+IF(AND(ISNUMBER(N121),N121&gt;COUNTIF('Meetings'!$B$2:$B$201,A121)),1,0)+IF(AND(G121&lt;&gt;"Email",G121&lt;&gt;"LinkedIn",G121&lt;&gt;"Multichannel"),1,0)+IF(AND(R121&lt;&gt;"Yes",R121&lt;&gt;"No"),1,0)))</x:f>
        <x:v>0</x:v>
      </x:c>
    </x:row>
    <x:row r="122" ht="60" customHeight="1">
      <x:c r="A122" s="23"/>
      <x:c r="B122" s="23"/>
      <x:c r="C122" s="23"/>
      <x:c r="D122" s="24"/>
      <x:c r="E122" s="24"/>
      <x:c r="F122" s="24"/>
      <x:c r="G122" s="23"/>
      <x:c r="H122" s="23"/>
      <x:c r="I122" s="23"/>
      <x:c r="J122" s="23"/>
      <x:c r="K122" s="23"/>
      <x:c r="L122" s="23"/>
      <x:c r="M122" s="23"/>
      <x:c r="N122" s="23"/>
      <x:c r="O122" s="23"/>
      <x:c r="P122" s="23"/>
      <x:c r="Q122" s="23"/>
      <x:c r="R122" s="23" t="str">
        <x:v>No</x:v>
      </x:c>
      <x:c r="S122" s="25" t="n">
        <x:f>IF(A122="",IF(COUNTA(B122:Q122)&gt;0,1,0),(IF(COUNTIF($A$2:$A$201,A122)&gt;1,1,0)+IF(OR(B122="",C122="",H122="",O122="",Q122=""),1,0)+IF(OR(NOT(ISNUMBER(D122)),NOT(ISNUMBER(E122)),NOT(ISNUMBER(F122)),D122&lt;=0,E122&lt;D122,F122&lt;E122),1,0)+IF(AND(I122&lt;&gt;"",OR(NOT(ISNUMBER(I122)),I122&lt;0,MOD(I122,1)&lt;&gt;0)),1,0)+IF(AND(J122&lt;&gt;"",OR(NOT(ISNUMBER(J122)),J122&lt;0,MOD(J122,1)&lt;&gt;0)),1,0)+IF(AND(K122&lt;&gt;"",OR(NOT(ISNUMBER(K122)),K122&lt;0,MOD(K122,1)&lt;&gt;0)),1,0)+IF(AND(L122&lt;&gt;"",OR(NOT(ISNUMBER(L122)),L122&lt;0,MOD(L122,1)&lt;&gt;0)),1,0)+IF(AND(M122&lt;&gt;"",OR(NOT(ISNUMBER(M122)),M122&lt;0,MOD(M122,1)&lt;&gt;0)),1,0)+IF(AND(N122&lt;&gt;"",OR(NOT(ISNUMBER(N122)),N122&lt;0,MOD(N122,1)&lt;&gt;0)),1,0)+IF(AND(ISNUMBER(J122),ISNUMBER(I122),J122&gt;I122),1,0)+IF(AND(ISNUMBER(K122),ISNUMBER(J122),K122&gt;J122),1,0)+IF(AND(ISNUMBER(L122),ISNUMBER(I122),L122&gt;I122),1,0)+IF(AND(ISNUMBER(M122),ISNUMBER(L122),M122&gt;L122),1,0)+IF(AND(ISNUMBER(N122),ISNUMBER(M122),N122&gt;M122),1,0)+IF(AND(ISNUMBER(N122),N122&gt;COUNTIF('Meetings'!$B$2:$B$201,A122)),1,0)+IF(AND(G122&lt;&gt;"Email",G122&lt;&gt;"LinkedIn",G122&lt;&gt;"Multichannel"),1,0)+IF(AND(R122&lt;&gt;"Yes",R122&lt;&gt;"No"),1,0)))</x:f>
        <x:v>0</x:v>
      </x:c>
    </x:row>
    <x:row r="123" ht="60" customHeight="1">
      <x:c r="A123" s="23"/>
      <x:c r="B123" s="23"/>
      <x:c r="C123" s="23"/>
      <x:c r="D123" s="24"/>
      <x:c r="E123" s="24"/>
      <x:c r="F123" s="24"/>
      <x:c r="G123" s="23"/>
      <x:c r="H123" s="23"/>
      <x:c r="I123" s="23"/>
      <x:c r="J123" s="23"/>
      <x:c r="K123" s="23"/>
      <x:c r="L123" s="23"/>
      <x:c r="M123" s="23"/>
      <x:c r="N123" s="23"/>
      <x:c r="O123" s="23"/>
      <x:c r="P123" s="23"/>
      <x:c r="Q123" s="23"/>
      <x:c r="R123" s="23" t="str">
        <x:v>No</x:v>
      </x:c>
      <x:c r="S123" s="25" t="n">
        <x:f>IF(A123="",IF(COUNTA(B123:Q123)&gt;0,1,0),(IF(COUNTIF($A$2:$A$201,A123)&gt;1,1,0)+IF(OR(B123="",C123="",H123="",O123="",Q123=""),1,0)+IF(OR(NOT(ISNUMBER(D123)),NOT(ISNUMBER(E123)),NOT(ISNUMBER(F123)),D123&lt;=0,E123&lt;D123,F123&lt;E123),1,0)+IF(AND(I123&lt;&gt;"",OR(NOT(ISNUMBER(I123)),I123&lt;0,MOD(I123,1)&lt;&gt;0)),1,0)+IF(AND(J123&lt;&gt;"",OR(NOT(ISNUMBER(J123)),J123&lt;0,MOD(J123,1)&lt;&gt;0)),1,0)+IF(AND(K123&lt;&gt;"",OR(NOT(ISNUMBER(K123)),K123&lt;0,MOD(K123,1)&lt;&gt;0)),1,0)+IF(AND(L123&lt;&gt;"",OR(NOT(ISNUMBER(L123)),L123&lt;0,MOD(L123,1)&lt;&gt;0)),1,0)+IF(AND(M123&lt;&gt;"",OR(NOT(ISNUMBER(M123)),M123&lt;0,MOD(M123,1)&lt;&gt;0)),1,0)+IF(AND(N123&lt;&gt;"",OR(NOT(ISNUMBER(N123)),N123&lt;0,MOD(N123,1)&lt;&gt;0)),1,0)+IF(AND(ISNUMBER(J123),ISNUMBER(I123),J123&gt;I123),1,0)+IF(AND(ISNUMBER(K123),ISNUMBER(J123),K123&gt;J123),1,0)+IF(AND(ISNUMBER(L123),ISNUMBER(I123),L123&gt;I123),1,0)+IF(AND(ISNUMBER(M123),ISNUMBER(L123),M123&gt;L123),1,0)+IF(AND(ISNUMBER(N123),ISNUMBER(M123),N123&gt;M123),1,0)+IF(AND(ISNUMBER(N123),N123&gt;COUNTIF('Meetings'!$B$2:$B$201,A123)),1,0)+IF(AND(G123&lt;&gt;"Email",G123&lt;&gt;"LinkedIn",G123&lt;&gt;"Multichannel"),1,0)+IF(AND(R123&lt;&gt;"Yes",R123&lt;&gt;"No"),1,0)))</x:f>
        <x:v>0</x:v>
      </x:c>
    </x:row>
    <x:row r="124" ht="60" customHeight="1">
      <x:c r="A124" s="23"/>
      <x:c r="B124" s="23"/>
      <x:c r="C124" s="23"/>
      <x:c r="D124" s="24"/>
      <x:c r="E124" s="24"/>
      <x:c r="F124" s="24"/>
      <x:c r="G124" s="23"/>
      <x:c r="H124" s="23"/>
      <x:c r="I124" s="23"/>
      <x:c r="J124" s="23"/>
      <x:c r="K124" s="23"/>
      <x:c r="L124" s="23"/>
      <x:c r="M124" s="23"/>
      <x:c r="N124" s="23"/>
      <x:c r="O124" s="23"/>
      <x:c r="P124" s="23"/>
      <x:c r="Q124" s="23"/>
      <x:c r="R124" s="23" t="str">
        <x:v>No</x:v>
      </x:c>
      <x:c r="S124" s="25" t="n">
        <x:f>IF(A124="",IF(COUNTA(B124:Q124)&gt;0,1,0),(IF(COUNTIF($A$2:$A$201,A124)&gt;1,1,0)+IF(OR(B124="",C124="",H124="",O124="",Q124=""),1,0)+IF(OR(NOT(ISNUMBER(D124)),NOT(ISNUMBER(E124)),NOT(ISNUMBER(F124)),D124&lt;=0,E124&lt;D124,F124&lt;E124),1,0)+IF(AND(I124&lt;&gt;"",OR(NOT(ISNUMBER(I124)),I124&lt;0,MOD(I124,1)&lt;&gt;0)),1,0)+IF(AND(J124&lt;&gt;"",OR(NOT(ISNUMBER(J124)),J124&lt;0,MOD(J124,1)&lt;&gt;0)),1,0)+IF(AND(K124&lt;&gt;"",OR(NOT(ISNUMBER(K124)),K124&lt;0,MOD(K124,1)&lt;&gt;0)),1,0)+IF(AND(L124&lt;&gt;"",OR(NOT(ISNUMBER(L124)),L124&lt;0,MOD(L124,1)&lt;&gt;0)),1,0)+IF(AND(M124&lt;&gt;"",OR(NOT(ISNUMBER(M124)),M124&lt;0,MOD(M124,1)&lt;&gt;0)),1,0)+IF(AND(N124&lt;&gt;"",OR(NOT(ISNUMBER(N124)),N124&lt;0,MOD(N124,1)&lt;&gt;0)),1,0)+IF(AND(ISNUMBER(J124),ISNUMBER(I124),J124&gt;I124),1,0)+IF(AND(ISNUMBER(K124),ISNUMBER(J124),K124&gt;J124),1,0)+IF(AND(ISNUMBER(L124),ISNUMBER(I124),L124&gt;I124),1,0)+IF(AND(ISNUMBER(M124),ISNUMBER(L124),M124&gt;L124),1,0)+IF(AND(ISNUMBER(N124),ISNUMBER(M124),N124&gt;M124),1,0)+IF(AND(ISNUMBER(N124),N124&gt;COUNTIF('Meetings'!$B$2:$B$201,A124)),1,0)+IF(AND(G124&lt;&gt;"Email",G124&lt;&gt;"LinkedIn",G124&lt;&gt;"Multichannel"),1,0)+IF(AND(R124&lt;&gt;"Yes",R124&lt;&gt;"No"),1,0)))</x:f>
        <x:v>0</x:v>
      </x:c>
    </x:row>
    <x:row r="125" ht="60" customHeight="1">
      <x:c r="A125" s="23"/>
      <x:c r="B125" s="23"/>
      <x:c r="C125" s="23"/>
      <x:c r="D125" s="24"/>
      <x:c r="E125" s="24"/>
      <x:c r="F125" s="24"/>
      <x:c r="G125" s="23"/>
      <x:c r="H125" s="23"/>
      <x:c r="I125" s="23"/>
      <x:c r="J125" s="23"/>
      <x:c r="K125" s="23"/>
      <x:c r="L125" s="23"/>
      <x:c r="M125" s="23"/>
      <x:c r="N125" s="23"/>
      <x:c r="O125" s="23"/>
      <x:c r="P125" s="23"/>
      <x:c r="Q125" s="23"/>
      <x:c r="R125" s="23" t="str">
        <x:v>No</x:v>
      </x:c>
      <x:c r="S125" s="25" t="n">
        <x:f>IF(A125="",IF(COUNTA(B125:Q125)&gt;0,1,0),(IF(COUNTIF($A$2:$A$201,A125)&gt;1,1,0)+IF(OR(B125="",C125="",H125="",O125="",Q125=""),1,0)+IF(OR(NOT(ISNUMBER(D125)),NOT(ISNUMBER(E125)),NOT(ISNUMBER(F125)),D125&lt;=0,E125&lt;D125,F125&lt;E125),1,0)+IF(AND(I125&lt;&gt;"",OR(NOT(ISNUMBER(I125)),I125&lt;0,MOD(I125,1)&lt;&gt;0)),1,0)+IF(AND(J125&lt;&gt;"",OR(NOT(ISNUMBER(J125)),J125&lt;0,MOD(J125,1)&lt;&gt;0)),1,0)+IF(AND(K125&lt;&gt;"",OR(NOT(ISNUMBER(K125)),K125&lt;0,MOD(K125,1)&lt;&gt;0)),1,0)+IF(AND(L125&lt;&gt;"",OR(NOT(ISNUMBER(L125)),L125&lt;0,MOD(L125,1)&lt;&gt;0)),1,0)+IF(AND(M125&lt;&gt;"",OR(NOT(ISNUMBER(M125)),M125&lt;0,MOD(M125,1)&lt;&gt;0)),1,0)+IF(AND(N125&lt;&gt;"",OR(NOT(ISNUMBER(N125)),N125&lt;0,MOD(N125,1)&lt;&gt;0)),1,0)+IF(AND(ISNUMBER(J125),ISNUMBER(I125),J125&gt;I125),1,0)+IF(AND(ISNUMBER(K125),ISNUMBER(J125),K125&gt;J125),1,0)+IF(AND(ISNUMBER(L125),ISNUMBER(I125),L125&gt;I125),1,0)+IF(AND(ISNUMBER(M125),ISNUMBER(L125),M125&gt;L125),1,0)+IF(AND(ISNUMBER(N125),ISNUMBER(M125),N125&gt;M125),1,0)+IF(AND(ISNUMBER(N125),N125&gt;COUNTIF('Meetings'!$B$2:$B$201,A125)),1,0)+IF(AND(G125&lt;&gt;"Email",G125&lt;&gt;"LinkedIn",G125&lt;&gt;"Multichannel"),1,0)+IF(AND(R125&lt;&gt;"Yes",R125&lt;&gt;"No"),1,0)))</x:f>
        <x:v>0</x:v>
      </x:c>
    </x:row>
    <x:row r="126" ht="60" customHeight="1">
      <x:c r="A126" s="23"/>
      <x:c r="B126" s="23"/>
      <x:c r="C126" s="23"/>
      <x:c r="D126" s="24"/>
      <x:c r="E126" s="24"/>
      <x:c r="F126" s="24"/>
      <x:c r="G126" s="23"/>
      <x:c r="H126" s="23"/>
      <x:c r="I126" s="23"/>
      <x:c r="J126" s="23"/>
      <x:c r="K126" s="23"/>
      <x:c r="L126" s="23"/>
      <x:c r="M126" s="23"/>
      <x:c r="N126" s="23"/>
      <x:c r="O126" s="23"/>
      <x:c r="P126" s="23"/>
      <x:c r="Q126" s="23"/>
      <x:c r="R126" s="23" t="str">
        <x:v>No</x:v>
      </x:c>
      <x:c r="S126" s="25" t="n">
        <x:f>IF(A126="",IF(COUNTA(B126:Q126)&gt;0,1,0),(IF(COUNTIF($A$2:$A$201,A126)&gt;1,1,0)+IF(OR(B126="",C126="",H126="",O126="",Q126=""),1,0)+IF(OR(NOT(ISNUMBER(D126)),NOT(ISNUMBER(E126)),NOT(ISNUMBER(F126)),D126&lt;=0,E126&lt;D126,F126&lt;E126),1,0)+IF(AND(I126&lt;&gt;"",OR(NOT(ISNUMBER(I126)),I126&lt;0,MOD(I126,1)&lt;&gt;0)),1,0)+IF(AND(J126&lt;&gt;"",OR(NOT(ISNUMBER(J126)),J126&lt;0,MOD(J126,1)&lt;&gt;0)),1,0)+IF(AND(K126&lt;&gt;"",OR(NOT(ISNUMBER(K126)),K126&lt;0,MOD(K126,1)&lt;&gt;0)),1,0)+IF(AND(L126&lt;&gt;"",OR(NOT(ISNUMBER(L126)),L126&lt;0,MOD(L126,1)&lt;&gt;0)),1,0)+IF(AND(M126&lt;&gt;"",OR(NOT(ISNUMBER(M126)),M126&lt;0,MOD(M126,1)&lt;&gt;0)),1,0)+IF(AND(N126&lt;&gt;"",OR(NOT(ISNUMBER(N126)),N126&lt;0,MOD(N126,1)&lt;&gt;0)),1,0)+IF(AND(ISNUMBER(J126),ISNUMBER(I126),J126&gt;I126),1,0)+IF(AND(ISNUMBER(K126),ISNUMBER(J126),K126&gt;J126),1,0)+IF(AND(ISNUMBER(L126),ISNUMBER(I126),L126&gt;I126),1,0)+IF(AND(ISNUMBER(M126),ISNUMBER(L126),M126&gt;L126),1,0)+IF(AND(ISNUMBER(N126),ISNUMBER(M126),N126&gt;M126),1,0)+IF(AND(ISNUMBER(N126),N126&gt;COUNTIF('Meetings'!$B$2:$B$201,A126)),1,0)+IF(AND(G126&lt;&gt;"Email",G126&lt;&gt;"LinkedIn",G126&lt;&gt;"Multichannel"),1,0)+IF(AND(R126&lt;&gt;"Yes",R126&lt;&gt;"No"),1,0)))</x:f>
        <x:v>0</x:v>
      </x:c>
    </x:row>
    <x:row r="127" ht="60" customHeight="1">
      <x:c r="A127" s="23"/>
      <x:c r="B127" s="23"/>
      <x:c r="C127" s="23"/>
      <x:c r="D127" s="24"/>
      <x:c r="E127" s="24"/>
      <x:c r="F127" s="24"/>
      <x:c r="G127" s="23"/>
      <x:c r="H127" s="23"/>
      <x:c r="I127" s="23"/>
      <x:c r="J127" s="23"/>
      <x:c r="K127" s="23"/>
      <x:c r="L127" s="23"/>
      <x:c r="M127" s="23"/>
      <x:c r="N127" s="23"/>
      <x:c r="O127" s="23"/>
      <x:c r="P127" s="23"/>
      <x:c r="Q127" s="23"/>
      <x:c r="R127" s="23" t="str">
        <x:v>No</x:v>
      </x:c>
      <x:c r="S127" s="25" t="n">
        <x:f>IF(A127="",IF(COUNTA(B127:Q127)&gt;0,1,0),(IF(COUNTIF($A$2:$A$201,A127)&gt;1,1,0)+IF(OR(B127="",C127="",H127="",O127="",Q127=""),1,0)+IF(OR(NOT(ISNUMBER(D127)),NOT(ISNUMBER(E127)),NOT(ISNUMBER(F127)),D127&lt;=0,E127&lt;D127,F127&lt;E127),1,0)+IF(AND(I127&lt;&gt;"",OR(NOT(ISNUMBER(I127)),I127&lt;0,MOD(I127,1)&lt;&gt;0)),1,0)+IF(AND(J127&lt;&gt;"",OR(NOT(ISNUMBER(J127)),J127&lt;0,MOD(J127,1)&lt;&gt;0)),1,0)+IF(AND(K127&lt;&gt;"",OR(NOT(ISNUMBER(K127)),K127&lt;0,MOD(K127,1)&lt;&gt;0)),1,0)+IF(AND(L127&lt;&gt;"",OR(NOT(ISNUMBER(L127)),L127&lt;0,MOD(L127,1)&lt;&gt;0)),1,0)+IF(AND(M127&lt;&gt;"",OR(NOT(ISNUMBER(M127)),M127&lt;0,MOD(M127,1)&lt;&gt;0)),1,0)+IF(AND(N127&lt;&gt;"",OR(NOT(ISNUMBER(N127)),N127&lt;0,MOD(N127,1)&lt;&gt;0)),1,0)+IF(AND(ISNUMBER(J127),ISNUMBER(I127),J127&gt;I127),1,0)+IF(AND(ISNUMBER(K127),ISNUMBER(J127),K127&gt;J127),1,0)+IF(AND(ISNUMBER(L127),ISNUMBER(I127),L127&gt;I127),1,0)+IF(AND(ISNUMBER(M127),ISNUMBER(L127),M127&gt;L127),1,0)+IF(AND(ISNUMBER(N127),ISNUMBER(M127),N127&gt;M127),1,0)+IF(AND(ISNUMBER(N127),N127&gt;COUNTIF('Meetings'!$B$2:$B$201,A127)),1,0)+IF(AND(G127&lt;&gt;"Email",G127&lt;&gt;"LinkedIn",G127&lt;&gt;"Multichannel"),1,0)+IF(AND(R127&lt;&gt;"Yes",R127&lt;&gt;"No"),1,0)))</x:f>
        <x:v>0</x:v>
      </x:c>
    </x:row>
    <x:row r="128" ht="60" customHeight="1">
      <x:c r="A128" s="23"/>
      <x:c r="B128" s="23"/>
      <x:c r="C128" s="23"/>
      <x:c r="D128" s="24"/>
      <x:c r="E128" s="24"/>
      <x:c r="F128" s="24"/>
      <x:c r="G128" s="23"/>
      <x:c r="H128" s="23"/>
      <x:c r="I128" s="23"/>
      <x:c r="J128" s="23"/>
      <x:c r="K128" s="23"/>
      <x:c r="L128" s="23"/>
      <x:c r="M128" s="23"/>
      <x:c r="N128" s="23"/>
      <x:c r="O128" s="23"/>
      <x:c r="P128" s="23"/>
      <x:c r="Q128" s="23"/>
      <x:c r="R128" s="23" t="str">
        <x:v>No</x:v>
      </x:c>
      <x:c r="S128" s="25" t="n">
        <x:f>IF(A128="",IF(COUNTA(B128:Q128)&gt;0,1,0),(IF(COUNTIF($A$2:$A$201,A128)&gt;1,1,0)+IF(OR(B128="",C128="",H128="",O128="",Q128=""),1,0)+IF(OR(NOT(ISNUMBER(D128)),NOT(ISNUMBER(E128)),NOT(ISNUMBER(F128)),D128&lt;=0,E128&lt;D128,F128&lt;E128),1,0)+IF(AND(I128&lt;&gt;"",OR(NOT(ISNUMBER(I128)),I128&lt;0,MOD(I128,1)&lt;&gt;0)),1,0)+IF(AND(J128&lt;&gt;"",OR(NOT(ISNUMBER(J128)),J128&lt;0,MOD(J128,1)&lt;&gt;0)),1,0)+IF(AND(K128&lt;&gt;"",OR(NOT(ISNUMBER(K128)),K128&lt;0,MOD(K128,1)&lt;&gt;0)),1,0)+IF(AND(L128&lt;&gt;"",OR(NOT(ISNUMBER(L128)),L128&lt;0,MOD(L128,1)&lt;&gt;0)),1,0)+IF(AND(M128&lt;&gt;"",OR(NOT(ISNUMBER(M128)),M128&lt;0,MOD(M128,1)&lt;&gt;0)),1,0)+IF(AND(N128&lt;&gt;"",OR(NOT(ISNUMBER(N128)),N128&lt;0,MOD(N128,1)&lt;&gt;0)),1,0)+IF(AND(ISNUMBER(J128),ISNUMBER(I128),J128&gt;I128),1,0)+IF(AND(ISNUMBER(K128),ISNUMBER(J128),K128&gt;J128),1,0)+IF(AND(ISNUMBER(L128),ISNUMBER(I128),L128&gt;I128),1,0)+IF(AND(ISNUMBER(M128),ISNUMBER(L128),M128&gt;L128),1,0)+IF(AND(ISNUMBER(N128),ISNUMBER(M128),N128&gt;M128),1,0)+IF(AND(ISNUMBER(N128),N128&gt;COUNTIF('Meetings'!$B$2:$B$201,A128)),1,0)+IF(AND(G128&lt;&gt;"Email",G128&lt;&gt;"LinkedIn",G128&lt;&gt;"Multichannel"),1,0)+IF(AND(R128&lt;&gt;"Yes",R128&lt;&gt;"No"),1,0)))</x:f>
        <x:v>0</x:v>
      </x:c>
    </x:row>
    <x:row r="129" ht="60" customHeight="1">
      <x:c r="A129" s="23"/>
      <x:c r="B129" s="23"/>
      <x:c r="C129" s="23"/>
      <x:c r="D129" s="24"/>
      <x:c r="E129" s="24"/>
      <x:c r="F129" s="24"/>
      <x:c r="G129" s="23"/>
      <x:c r="H129" s="23"/>
      <x:c r="I129" s="23"/>
      <x:c r="J129" s="23"/>
      <x:c r="K129" s="23"/>
      <x:c r="L129" s="23"/>
      <x:c r="M129" s="23"/>
      <x:c r="N129" s="23"/>
      <x:c r="O129" s="23"/>
      <x:c r="P129" s="23"/>
      <x:c r="Q129" s="23"/>
      <x:c r="R129" s="23" t="str">
        <x:v>No</x:v>
      </x:c>
      <x:c r="S129" s="25" t="n">
        <x:f>IF(A129="",IF(COUNTA(B129:Q129)&gt;0,1,0),(IF(COUNTIF($A$2:$A$201,A129)&gt;1,1,0)+IF(OR(B129="",C129="",H129="",O129="",Q129=""),1,0)+IF(OR(NOT(ISNUMBER(D129)),NOT(ISNUMBER(E129)),NOT(ISNUMBER(F129)),D129&lt;=0,E129&lt;D129,F129&lt;E129),1,0)+IF(AND(I129&lt;&gt;"",OR(NOT(ISNUMBER(I129)),I129&lt;0,MOD(I129,1)&lt;&gt;0)),1,0)+IF(AND(J129&lt;&gt;"",OR(NOT(ISNUMBER(J129)),J129&lt;0,MOD(J129,1)&lt;&gt;0)),1,0)+IF(AND(K129&lt;&gt;"",OR(NOT(ISNUMBER(K129)),K129&lt;0,MOD(K129,1)&lt;&gt;0)),1,0)+IF(AND(L129&lt;&gt;"",OR(NOT(ISNUMBER(L129)),L129&lt;0,MOD(L129,1)&lt;&gt;0)),1,0)+IF(AND(M129&lt;&gt;"",OR(NOT(ISNUMBER(M129)),M129&lt;0,MOD(M129,1)&lt;&gt;0)),1,0)+IF(AND(N129&lt;&gt;"",OR(NOT(ISNUMBER(N129)),N129&lt;0,MOD(N129,1)&lt;&gt;0)),1,0)+IF(AND(ISNUMBER(J129),ISNUMBER(I129),J129&gt;I129),1,0)+IF(AND(ISNUMBER(K129),ISNUMBER(J129),K129&gt;J129),1,0)+IF(AND(ISNUMBER(L129),ISNUMBER(I129),L129&gt;I129),1,0)+IF(AND(ISNUMBER(M129),ISNUMBER(L129),M129&gt;L129),1,0)+IF(AND(ISNUMBER(N129),ISNUMBER(M129),N129&gt;M129),1,0)+IF(AND(ISNUMBER(N129),N129&gt;COUNTIF('Meetings'!$B$2:$B$201,A129)),1,0)+IF(AND(G129&lt;&gt;"Email",G129&lt;&gt;"LinkedIn",G129&lt;&gt;"Multichannel"),1,0)+IF(AND(R129&lt;&gt;"Yes",R129&lt;&gt;"No"),1,0)))</x:f>
        <x:v>0</x:v>
      </x:c>
    </x:row>
    <x:row r="130" ht="60" customHeight="1">
      <x:c r="A130" s="23"/>
      <x:c r="B130" s="23"/>
      <x:c r="C130" s="23"/>
      <x:c r="D130" s="24"/>
      <x:c r="E130" s="24"/>
      <x:c r="F130" s="24"/>
      <x:c r="G130" s="23"/>
      <x:c r="H130" s="23"/>
      <x:c r="I130" s="23"/>
      <x:c r="J130" s="23"/>
      <x:c r="K130" s="23"/>
      <x:c r="L130" s="23"/>
      <x:c r="M130" s="23"/>
      <x:c r="N130" s="23"/>
      <x:c r="O130" s="23"/>
      <x:c r="P130" s="23"/>
      <x:c r="Q130" s="23"/>
      <x:c r="R130" s="23" t="str">
        <x:v>No</x:v>
      </x:c>
      <x:c r="S130" s="25" t="n">
        <x:f>IF(A130="",IF(COUNTA(B130:Q130)&gt;0,1,0),(IF(COUNTIF($A$2:$A$201,A130)&gt;1,1,0)+IF(OR(B130="",C130="",H130="",O130="",Q130=""),1,0)+IF(OR(NOT(ISNUMBER(D130)),NOT(ISNUMBER(E130)),NOT(ISNUMBER(F130)),D130&lt;=0,E130&lt;D130,F130&lt;E130),1,0)+IF(AND(I130&lt;&gt;"",OR(NOT(ISNUMBER(I130)),I130&lt;0,MOD(I130,1)&lt;&gt;0)),1,0)+IF(AND(J130&lt;&gt;"",OR(NOT(ISNUMBER(J130)),J130&lt;0,MOD(J130,1)&lt;&gt;0)),1,0)+IF(AND(K130&lt;&gt;"",OR(NOT(ISNUMBER(K130)),K130&lt;0,MOD(K130,1)&lt;&gt;0)),1,0)+IF(AND(L130&lt;&gt;"",OR(NOT(ISNUMBER(L130)),L130&lt;0,MOD(L130,1)&lt;&gt;0)),1,0)+IF(AND(M130&lt;&gt;"",OR(NOT(ISNUMBER(M130)),M130&lt;0,MOD(M130,1)&lt;&gt;0)),1,0)+IF(AND(N130&lt;&gt;"",OR(NOT(ISNUMBER(N130)),N130&lt;0,MOD(N130,1)&lt;&gt;0)),1,0)+IF(AND(ISNUMBER(J130),ISNUMBER(I130),J130&gt;I130),1,0)+IF(AND(ISNUMBER(K130),ISNUMBER(J130),K130&gt;J130),1,0)+IF(AND(ISNUMBER(L130),ISNUMBER(I130),L130&gt;I130),1,0)+IF(AND(ISNUMBER(M130),ISNUMBER(L130),M130&gt;L130),1,0)+IF(AND(ISNUMBER(N130),ISNUMBER(M130),N130&gt;M130),1,0)+IF(AND(ISNUMBER(N130),N130&gt;COUNTIF('Meetings'!$B$2:$B$201,A130)),1,0)+IF(AND(G130&lt;&gt;"Email",G130&lt;&gt;"LinkedIn",G130&lt;&gt;"Multichannel"),1,0)+IF(AND(R130&lt;&gt;"Yes",R130&lt;&gt;"No"),1,0)))</x:f>
        <x:v>0</x:v>
      </x:c>
    </x:row>
    <x:row r="131" ht="60" customHeight="1">
      <x:c r="A131" s="23"/>
      <x:c r="B131" s="23"/>
      <x:c r="C131" s="23"/>
      <x:c r="D131" s="24"/>
      <x:c r="E131" s="24"/>
      <x:c r="F131" s="24"/>
      <x:c r="G131" s="23"/>
      <x:c r="H131" s="23"/>
      <x:c r="I131" s="23"/>
      <x:c r="J131" s="23"/>
      <x:c r="K131" s="23"/>
      <x:c r="L131" s="23"/>
      <x:c r="M131" s="23"/>
      <x:c r="N131" s="23"/>
      <x:c r="O131" s="23"/>
      <x:c r="P131" s="23"/>
      <x:c r="Q131" s="23"/>
      <x:c r="R131" s="23" t="str">
        <x:v>No</x:v>
      </x:c>
      <x:c r="S131" s="25" t="n">
        <x:f>IF(A131="",IF(COUNTA(B131:Q131)&gt;0,1,0),(IF(COUNTIF($A$2:$A$201,A131)&gt;1,1,0)+IF(OR(B131="",C131="",H131="",O131="",Q131=""),1,0)+IF(OR(NOT(ISNUMBER(D131)),NOT(ISNUMBER(E131)),NOT(ISNUMBER(F131)),D131&lt;=0,E131&lt;D131,F131&lt;E131),1,0)+IF(AND(I131&lt;&gt;"",OR(NOT(ISNUMBER(I131)),I131&lt;0,MOD(I131,1)&lt;&gt;0)),1,0)+IF(AND(J131&lt;&gt;"",OR(NOT(ISNUMBER(J131)),J131&lt;0,MOD(J131,1)&lt;&gt;0)),1,0)+IF(AND(K131&lt;&gt;"",OR(NOT(ISNUMBER(K131)),K131&lt;0,MOD(K131,1)&lt;&gt;0)),1,0)+IF(AND(L131&lt;&gt;"",OR(NOT(ISNUMBER(L131)),L131&lt;0,MOD(L131,1)&lt;&gt;0)),1,0)+IF(AND(M131&lt;&gt;"",OR(NOT(ISNUMBER(M131)),M131&lt;0,MOD(M131,1)&lt;&gt;0)),1,0)+IF(AND(N131&lt;&gt;"",OR(NOT(ISNUMBER(N131)),N131&lt;0,MOD(N131,1)&lt;&gt;0)),1,0)+IF(AND(ISNUMBER(J131),ISNUMBER(I131),J131&gt;I131),1,0)+IF(AND(ISNUMBER(K131),ISNUMBER(J131),K131&gt;J131),1,0)+IF(AND(ISNUMBER(L131),ISNUMBER(I131),L131&gt;I131),1,0)+IF(AND(ISNUMBER(M131),ISNUMBER(L131),M131&gt;L131),1,0)+IF(AND(ISNUMBER(N131),ISNUMBER(M131),N131&gt;M131),1,0)+IF(AND(ISNUMBER(N131),N131&gt;COUNTIF('Meetings'!$B$2:$B$201,A131)),1,0)+IF(AND(G131&lt;&gt;"Email",G131&lt;&gt;"LinkedIn",G131&lt;&gt;"Multichannel"),1,0)+IF(AND(R131&lt;&gt;"Yes",R131&lt;&gt;"No"),1,0)))</x:f>
        <x:v>0</x:v>
      </x:c>
    </x:row>
    <x:row r="132" ht="60" customHeight="1">
      <x:c r="A132" s="23"/>
      <x:c r="B132" s="23"/>
      <x:c r="C132" s="23"/>
      <x:c r="D132" s="24"/>
      <x:c r="E132" s="24"/>
      <x:c r="F132" s="24"/>
      <x:c r="G132" s="23"/>
      <x:c r="H132" s="23"/>
      <x:c r="I132" s="23"/>
      <x:c r="J132" s="23"/>
      <x:c r="K132" s="23"/>
      <x:c r="L132" s="23"/>
      <x:c r="M132" s="23"/>
      <x:c r="N132" s="23"/>
      <x:c r="O132" s="23"/>
      <x:c r="P132" s="23"/>
      <x:c r="Q132" s="23"/>
      <x:c r="R132" s="23" t="str">
        <x:v>No</x:v>
      </x:c>
      <x:c r="S132" s="25" t="n">
        <x:f>IF(A132="",IF(COUNTA(B132:Q132)&gt;0,1,0),(IF(COUNTIF($A$2:$A$201,A132)&gt;1,1,0)+IF(OR(B132="",C132="",H132="",O132="",Q132=""),1,0)+IF(OR(NOT(ISNUMBER(D132)),NOT(ISNUMBER(E132)),NOT(ISNUMBER(F132)),D132&lt;=0,E132&lt;D132,F132&lt;E132),1,0)+IF(AND(I132&lt;&gt;"",OR(NOT(ISNUMBER(I132)),I132&lt;0,MOD(I132,1)&lt;&gt;0)),1,0)+IF(AND(J132&lt;&gt;"",OR(NOT(ISNUMBER(J132)),J132&lt;0,MOD(J132,1)&lt;&gt;0)),1,0)+IF(AND(K132&lt;&gt;"",OR(NOT(ISNUMBER(K132)),K132&lt;0,MOD(K132,1)&lt;&gt;0)),1,0)+IF(AND(L132&lt;&gt;"",OR(NOT(ISNUMBER(L132)),L132&lt;0,MOD(L132,1)&lt;&gt;0)),1,0)+IF(AND(M132&lt;&gt;"",OR(NOT(ISNUMBER(M132)),M132&lt;0,MOD(M132,1)&lt;&gt;0)),1,0)+IF(AND(N132&lt;&gt;"",OR(NOT(ISNUMBER(N132)),N132&lt;0,MOD(N132,1)&lt;&gt;0)),1,0)+IF(AND(ISNUMBER(J132),ISNUMBER(I132),J132&gt;I132),1,0)+IF(AND(ISNUMBER(K132),ISNUMBER(J132),K132&gt;J132),1,0)+IF(AND(ISNUMBER(L132),ISNUMBER(I132),L132&gt;I132),1,0)+IF(AND(ISNUMBER(M132),ISNUMBER(L132),M132&gt;L132),1,0)+IF(AND(ISNUMBER(N132),ISNUMBER(M132),N132&gt;M132),1,0)+IF(AND(ISNUMBER(N132),N132&gt;COUNTIF('Meetings'!$B$2:$B$201,A132)),1,0)+IF(AND(G132&lt;&gt;"Email",G132&lt;&gt;"LinkedIn",G132&lt;&gt;"Multichannel"),1,0)+IF(AND(R132&lt;&gt;"Yes",R132&lt;&gt;"No"),1,0)))</x:f>
        <x:v>0</x:v>
      </x:c>
    </x:row>
    <x:row r="133" ht="60" customHeight="1">
      <x:c r="A133" s="23"/>
      <x:c r="B133" s="23"/>
      <x:c r="C133" s="23"/>
      <x:c r="D133" s="24"/>
      <x:c r="E133" s="24"/>
      <x:c r="F133" s="24"/>
      <x:c r="G133" s="23"/>
      <x:c r="H133" s="23"/>
      <x:c r="I133" s="23"/>
      <x:c r="J133" s="23"/>
      <x:c r="K133" s="23"/>
      <x:c r="L133" s="23"/>
      <x:c r="M133" s="23"/>
      <x:c r="N133" s="23"/>
      <x:c r="O133" s="23"/>
      <x:c r="P133" s="23"/>
      <x:c r="Q133" s="23"/>
      <x:c r="R133" s="23" t="str">
        <x:v>No</x:v>
      </x:c>
      <x:c r="S133" s="25" t="n">
        <x:f>IF(A133="",IF(COUNTA(B133:Q133)&gt;0,1,0),(IF(COUNTIF($A$2:$A$201,A133)&gt;1,1,0)+IF(OR(B133="",C133="",H133="",O133="",Q133=""),1,0)+IF(OR(NOT(ISNUMBER(D133)),NOT(ISNUMBER(E133)),NOT(ISNUMBER(F133)),D133&lt;=0,E133&lt;D133,F133&lt;E133),1,0)+IF(AND(I133&lt;&gt;"",OR(NOT(ISNUMBER(I133)),I133&lt;0,MOD(I133,1)&lt;&gt;0)),1,0)+IF(AND(J133&lt;&gt;"",OR(NOT(ISNUMBER(J133)),J133&lt;0,MOD(J133,1)&lt;&gt;0)),1,0)+IF(AND(K133&lt;&gt;"",OR(NOT(ISNUMBER(K133)),K133&lt;0,MOD(K133,1)&lt;&gt;0)),1,0)+IF(AND(L133&lt;&gt;"",OR(NOT(ISNUMBER(L133)),L133&lt;0,MOD(L133,1)&lt;&gt;0)),1,0)+IF(AND(M133&lt;&gt;"",OR(NOT(ISNUMBER(M133)),M133&lt;0,MOD(M133,1)&lt;&gt;0)),1,0)+IF(AND(N133&lt;&gt;"",OR(NOT(ISNUMBER(N133)),N133&lt;0,MOD(N133,1)&lt;&gt;0)),1,0)+IF(AND(ISNUMBER(J133),ISNUMBER(I133),J133&gt;I133),1,0)+IF(AND(ISNUMBER(K133),ISNUMBER(J133),K133&gt;J133),1,0)+IF(AND(ISNUMBER(L133),ISNUMBER(I133),L133&gt;I133),1,0)+IF(AND(ISNUMBER(M133),ISNUMBER(L133),M133&gt;L133),1,0)+IF(AND(ISNUMBER(N133),ISNUMBER(M133),N133&gt;M133),1,0)+IF(AND(ISNUMBER(N133),N133&gt;COUNTIF('Meetings'!$B$2:$B$201,A133)),1,0)+IF(AND(G133&lt;&gt;"Email",G133&lt;&gt;"LinkedIn",G133&lt;&gt;"Multichannel"),1,0)+IF(AND(R133&lt;&gt;"Yes",R133&lt;&gt;"No"),1,0)))</x:f>
        <x:v>0</x:v>
      </x:c>
    </x:row>
    <x:row r="134" ht="60" customHeight="1">
      <x:c r="A134" s="23"/>
      <x:c r="B134" s="23"/>
      <x:c r="C134" s="23"/>
      <x:c r="D134" s="24"/>
      <x:c r="E134" s="24"/>
      <x:c r="F134" s="24"/>
      <x:c r="G134" s="23"/>
      <x:c r="H134" s="23"/>
      <x:c r="I134" s="23"/>
      <x:c r="J134" s="23"/>
      <x:c r="K134" s="23"/>
      <x:c r="L134" s="23"/>
      <x:c r="M134" s="23"/>
      <x:c r="N134" s="23"/>
      <x:c r="O134" s="23"/>
      <x:c r="P134" s="23"/>
      <x:c r="Q134" s="23"/>
      <x:c r="R134" s="23" t="str">
        <x:v>No</x:v>
      </x:c>
      <x:c r="S134" s="25" t="n">
        <x:f>IF(A134="",IF(COUNTA(B134:Q134)&gt;0,1,0),(IF(COUNTIF($A$2:$A$201,A134)&gt;1,1,0)+IF(OR(B134="",C134="",H134="",O134="",Q134=""),1,0)+IF(OR(NOT(ISNUMBER(D134)),NOT(ISNUMBER(E134)),NOT(ISNUMBER(F134)),D134&lt;=0,E134&lt;D134,F134&lt;E134),1,0)+IF(AND(I134&lt;&gt;"",OR(NOT(ISNUMBER(I134)),I134&lt;0,MOD(I134,1)&lt;&gt;0)),1,0)+IF(AND(J134&lt;&gt;"",OR(NOT(ISNUMBER(J134)),J134&lt;0,MOD(J134,1)&lt;&gt;0)),1,0)+IF(AND(K134&lt;&gt;"",OR(NOT(ISNUMBER(K134)),K134&lt;0,MOD(K134,1)&lt;&gt;0)),1,0)+IF(AND(L134&lt;&gt;"",OR(NOT(ISNUMBER(L134)),L134&lt;0,MOD(L134,1)&lt;&gt;0)),1,0)+IF(AND(M134&lt;&gt;"",OR(NOT(ISNUMBER(M134)),M134&lt;0,MOD(M134,1)&lt;&gt;0)),1,0)+IF(AND(N134&lt;&gt;"",OR(NOT(ISNUMBER(N134)),N134&lt;0,MOD(N134,1)&lt;&gt;0)),1,0)+IF(AND(ISNUMBER(J134),ISNUMBER(I134),J134&gt;I134),1,0)+IF(AND(ISNUMBER(K134),ISNUMBER(J134),K134&gt;J134),1,0)+IF(AND(ISNUMBER(L134),ISNUMBER(I134),L134&gt;I134),1,0)+IF(AND(ISNUMBER(M134),ISNUMBER(L134),M134&gt;L134),1,0)+IF(AND(ISNUMBER(N134),ISNUMBER(M134),N134&gt;M134),1,0)+IF(AND(ISNUMBER(N134),N134&gt;COUNTIF('Meetings'!$B$2:$B$201,A134)),1,0)+IF(AND(G134&lt;&gt;"Email",G134&lt;&gt;"LinkedIn",G134&lt;&gt;"Multichannel"),1,0)+IF(AND(R134&lt;&gt;"Yes",R134&lt;&gt;"No"),1,0)))</x:f>
        <x:v>0</x:v>
      </x:c>
    </x:row>
    <x:row r="135" ht="60" customHeight="1">
      <x:c r="A135" s="23"/>
      <x:c r="B135" s="23"/>
      <x:c r="C135" s="23"/>
      <x:c r="D135" s="24"/>
      <x:c r="E135" s="24"/>
      <x:c r="F135" s="24"/>
      <x:c r="G135" s="23"/>
      <x:c r="H135" s="23"/>
      <x:c r="I135" s="23"/>
      <x:c r="J135" s="23"/>
      <x:c r="K135" s="23"/>
      <x:c r="L135" s="23"/>
      <x:c r="M135" s="23"/>
      <x:c r="N135" s="23"/>
      <x:c r="O135" s="23"/>
      <x:c r="P135" s="23"/>
      <x:c r="Q135" s="23"/>
      <x:c r="R135" s="23" t="str">
        <x:v>No</x:v>
      </x:c>
      <x:c r="S135" s="25" t="n">
        <x:f>IF(A135="",IF(COUNTA(B135:Q135)&gt;0,1,0),(IF(COUNTIF($A$2:$A$201,A135)&gt;1,1,0)+IF(OR(B135="",C135="",H135="",O135="",Q135=""),1,0)+IF(OR(NOT(ISNUMBER(D135)),NOT(ISNUMBER(E135)),NOT(ISNUMBER(F135)),D135&lt;=0,E135&lt;D135,F135&lt;E135),1,0)+IF(AND(I135&lt;&gt;"",OR(NOT(ISNUMBER(I135)),I135&lt;0,MOD(I135,1)&lt;&gt;0)),1,0)+IF(AND(J135&lt;&gt;"",OR(NOT(ISNUMBER(J135)),J135&lt;0,MOD(J135,1)&lt;&gt;0)),1,0)+IF(AND(K135&lt;&gt;"",OR(NOT(ISNUMBER(K135)),K135&lt;0,MOD(K135,1)&lt;&gt;0)),1,0)+IF(AND(L135&lt;&gt;"",OR(NOT(ISNUMBER(L135)),L135&lt;0,MOD(L135,1)&lt;&gt;0)),1,0)+IF(AND(M135&lt;&gt;"",OR(NOT(ISNUMBER(M135)),M135&lt;0,MOD(M135,1)&lt;&gt;0)),1,0)+IF(AND(N135&lt;&gt;"",OR(NOT(ISNUMBER(N135)),N135&lt;0,MOD(N135,1)&lt;&gt;0)),1,0)+IF(AND(ISNUMBER(J135),ISNUMBER(I135),J135&gt;I135),1,0)+IF(AND(ISNUMBER(K135),ISNUMBER(J135),K135&gt;J135),1,0)+IF(AND(ISNUMBER(L135),ISNUMBER(I135),L135&gt;I135),1,0)+IF(AND(ISNUMBER(M135),ISNUMBER(L135),M135&gt;L135),1,0)+IF(AND(ISNUMBER(N135),ISNUMBER(M135),N135&gt;M135),1,0)+IF(AND(ISNUMBER(N135),N135&gt;COUNTIF('Meetings'!$B$2:$B$201,A135)),1,0)+IF(AND(G135&lt;&gt;"Email",G135&lt;&gt;"LinkedIn",G135&lt;&gt;"Multichannel"),1,0)+IF(AND(R135&lt;&gt;"Yes",R135&lt;&gt;"No"),1,0)))</x:f>
        <x:v>0</x:v>
      </x:c>
    </x:row>
    <x:row r="136" ht="60" customHeight="1">
      <x:c r="A136" s="23"/>
      <x:c r="B136" s="23"/>
      <x:c r="C136" s="23"/>
      <x:c r="D136" s="24"/>
      <x:c r="E136" s="24"/>
      <x:c r="F136" s="24"/>
      <x:c r="G136" s="23"/>
      <x:c r="H136" s="23"/>
      <x:c r="I136" s="23"/>
      <x:c r="J136" s="23"/>
      <x:c r="K136" s="23"/>
      <x:c r="L136" s="23"/>
      <x:c r="M136" s="23"/>
      <x:c r="N136" s="23"/>
      <x:c r="O136" s="23"/>
      <x:c r="P136" s="23"/>
      <x:c r="Q136" s="23"/>
      <x:c r="R136" s="23" t="str">
        <x:v>No</x:v>
      </x:c>
      <x:c r="S136" s="25" t="n">
        <x:f>IF(A136="",IF(COUNTA(B136:Q136)&gt;0,1,0),(IF(COUNTIF($A$2:$A$201,A136)&gt;1,1,0)+IF(OR(B136="",C136="",H136="",O136="",Q136=""),1,0)+IF(OR(NOT(ISNUMBER(D136)),NOT(ISNUMBER(E136)),NOT(ISNUMBER(F136)),D136&lt;=0,E136&lt;D136,F136&lt;E136),1,0)+IF(AND(I136&lt;&gt;"",OR(NOT(ISNUMBER(I136)),I136&lt;0,MOD(I136,1)&lt;&gt;0)),1,0)+IF(AND(J136&lt;&gt;"",OR(NOT(ISNUMBER(J136)),J136&lt;0,MOD(J136,1)&lt;&gt;0)),1,0)+IF(AND(K136&lt;&gt;"",OR(NOT(ISNUMBER(K136)),K136&lt;0,MOD(K136,1)&lt;&gt;0)),1,0)+IF(AND(L136&lt;&gt;"",OR(NOT(ISNUMBER(L136)),L136&lt;0,MOD(L136,1)&lt;&gt;0)),1,0)+IF(AND(M136&lt;&gt;"",OR(NOT(ISNUMBER(M136)),M136&lt;0,MOD(M136,1)&lt;&gt;0)),1,0)+IF(AND(N136&lt;&gt;"",OR(NOT(ISNUMBER(N136)),N136&lt;0,MOD(N136,1)&lt;&gt;0)),1,0)+IF(AND(ISNUMBER(J136),ISNUMBER(I136),J136&gt;I136),1,0)+IF(AND(ISNUMBER(K136),ISNUMBER(J136),K136&gt;J136),1,0)+IF(AND(ISNUMBER(L136),ISNUMBER(I136),L136&gt;I136),1,0)+IF(AND(ISNUMBER(M136),ISNUMBER(L136),M136&gt;L136),1,0)+IF(AND(ISNUMBER(N136),ISNUMBER(M136),N136&gt;M136),1,0)+IF(AND(ISNUMBER(N136),N136&gt;COUNTIF('Meetings'!$B$2:$B$201,A136)),1,0)+IF(AND(G136&lt;&gt;"Email",G136&lt;&gt;"LinkedIn",G136&lt;&gt;"Multichannel"),1,0)+IF(AND(R136&lt;&gt;"Yes",R136&lt;&gt;"No"),1,0)))</x:f>
        <x:v>0</x:v>
      </x:c>
    </x:row>
    <x:row r="137" ht="60" customHeight="1">
      <x:c r="A137" s="23"/>
      <x:c r="B137" s="23"/>
      <x:c r="C137" s="23"/>
      <x:c r="D137" s="24"/>
      <x:c r="E137" s="24"/>
      <x:c r="F137" s="24"/>
      <x:c r="G137" s="23"/>
      <x:c r="H137" s="23"/>
      <x:c r="I137" s="23"/>
      <x:c r="J137" s="23"/>
      <x:c r="K137" s="23"/>
      <x:c r="L137" s="23"/>
      <x:c r="M137" s="23"/>
      <x:c r="N137" s="23"/>
      <x:c r="O137" s="23"/>
      <x:c r="P137" s="23"/>
      <x:c r="Q137" s="23"/>
      <x:c r="R137" s="23" t="str">
        <x:v>No</x:v>
      </x:c>
      <x:c r="S137" s="25" t="n">
        <x:f>IF(A137="",IF(COUNTA(B137:Q137)&gt;0,1,0),(IF(COUNTIF($A$2:$A$201,A137)&gt;1,1,0)+IF(OR(B137="",C137="",H137="",O137="",Q137=""),1,0)+IF(OR(NOT(ISNUMBER(D137)),NOT(ISNUMBER(E137)),NOT(ISNUMBER(F137)),D137&lt;=0,E137&lt;D137,F137&lt;E137),1,0)+IF(AND(I137&lt;&gt;"",OR(NOT(ISNUMBER(I137)),I137&lt;0,MOD(I137,1)&lt;&gt;0)),1,0)+IF(AND(J137&lt;&gt;"",OR(NOT(ISNUMBER(J137)),J137&lt;0,MOD(J137,1)&lt;&gt;0)),1,0)+IF(AND(K137&lt;&gt;"",OR(NOT(ISNUMBER(K137)),K137&lt;0,MOD(K137,1)&lt;&gt;0)),1,0)+IF(AND(L137&lt;&gt;"",OR(NOT(ISNUMBER(L137)),L137&lt;0,MOD(L137,1)&lt;&gt;0)),1,0)+IF(AND(M137&lt;&gt;"",OR(NOT(ISNUMBER(M137)),M137&lt;0,MOD(M137,1)&lt;&gt;0)),1,0)+IF(AND(N137&lt;&gt;"",OR(NOT(ISNUMBER(N137)),N137&lt;0,MOD(N137,1)&lt;&gt;0)),1,0)+IF(AND(ISNUMBER(J137),ISNUMBER(I137),J137&gt;I137),1,0)+IF(AND(ISNUMBER(K137),ISNUMBER(J137),K137&gt;J137),1,0)+IF(AND(ISNUMBER(L137),ISNUMBER(I137),L137&gt;I137),1,0)+IF(AND(ISNUMBER(M137),ISNUMBER(L137),M137&gt;L137),1,0)+IF(AND(ISNUMBER(N137),ISNUMBER(M137),N137&gt;M137),1,0)+IF(AND(ISNUMBER(N137),N137&gt;COUNTIF('Meetings'!$B$2:$B$201,A137)),1,0)+IF(AND(G137&lt;&gt;"Email",G137&lt;&gt;"LinkedIn",G137&lt;&gt;"Multichannel"),1,0)+IF(AND(R137&lt;&gt;"Yes",R137&lt;&gt;"No"),1,0)))</x:f>
        <x:v>0</x:v>
      </x:c>
    </x:row>
    <x:row r="138" ht="60" customHeight="1">
      <x:c r="A138" s="23"/>
      <x:c r="B138" s="23"/>
      <x:c r="C138" s="23"/>
      <x:c r="D138" s="24"/>
      <x:c r="E138" s="24"/>
      <x:c r="F138" s="24"/>
      <x:c r="G138" s="23"/>
      <x:c r="H138" s="23"/>
      <x:c r="I138" s="23"/>
      <x:c r="J138" s="23"/>
      <x:c r="K138" s="23"/>
      <x:c r="L138" s="23"/>
      <x:c r="M138" s="23"/>
      <x:c r="N138" s="23"/>
      <x:c r="O138" s="23"/>
      <x:c r="P138" s="23"/>
      <x:c r="Q138" s="23"/>
      <x:c r="R138" s="23" t="str">
        <x:v>No</x:v>
      </x:c>
      <x:c r="S138" s="25" t="n">
        <x:f>IF(A138="",IF(COUNTA(B138:Q138)&gt;0,1,0),(IF(COUNTIF($A$2:$A$201,A138)&gt;1,1,0)+IF(OR(B138="",C138="",H138="",O138="",Q138=""),1,0)+IF(OR(NOT(ISNUMBER(D138)),NOT(ISNUMBER(E138)),NOT(ISNUMBER(F138)),D138&lt;=0,E138&lt;D138,F138&lt;E138),1,0)+IF(AND(I138&lt;&gt;"",OR(NOT(ISNUMBER(I138)),I138&lt;0,MOD(I138,1)&lt;&gt;0)),1,0)+IF(AND(J138&lt;&gt;"",OR(NOT(ISNUMBER(J138)),J138&lt;0,MOD(J138,1)&lt;&gt;0)),1,0)+IF(AND(K138&lt;&gt;"",OR(NOT(ISNUMBER(K138)),K138&lt;0,MOD(K138,1)&lt;&gt;0)),1,0)+IF(AND(L138&lt;&gt;"",OR(NOT(ISNUMBER(L138)),L138&lt;0,MOD(L138,1)&lt;&gt;0)),1,0)+IF(AND(M138&lt;&gt;"",OR(NOT(ISNUMBER(M138)),M138&lt;0,MOD(M138,1)&lt;&gt;0)),1,0)+IF(AND(N138&lt;&gt;"",OR(NOT(ISNUMBER(N138)),N138&lt;0,MOD(N138,1)&lt;&gt;0)),1,0)+IF(AND(ISNUMBER(J138),ISNUMBER(I138),J138&gt;I138),1,0)+IF(AND(ISNUMBER(K138),ISNUMBER(J138),K138&gt;J138),1,0)+IF(AND(ISNUMBER(L138),ISNUMBER(I138),L138&gt;I138),1,0)+IF(AND(ISNUMBER(M138),ISNUMBER(L138),M138&gt;L138),1,0)+IF(AND(ISNUMBER(N138),ISNUMBER(M138),N138&gt;M138),1,0)+IF(AND(ISNUMBER(N138),N138&gt;COUNTIF('Meetings'!$B$2:$B$201,A138)),1,0)+IF(AND(G138&lt;&gt;"Email",G138&lt;&gt;"LinkedIn",G138&lt;&gt;"Multichannel"),1,0)+IF(AND(R138&lt;&gt;"Yes",R138&lt;&gt;"No"),1,0)))</x:f>
        <x:v>0</x:v>
      </x:c>
    </x:row>
    <x:row r="139" ht="60" customHeight="1">
      <x:c r="A139" s="23"/>
      <x:c r="B139" s="23"/>
      <x:c r="C139" s="23"/>
      <x:c r="D139" s="24"/>
      <x:c r="E139" s="24"/>
      <x:c r="F139" s="24"/>
      <x:c r="G139" s="23"/>
      <x:c r="H139" s="23"/>
      <x:c r="I139" s="23"/>
      <x:c r="J139" s="23"/>
      <x:c r="K139" s="23"/>
      <x:c r="L139" s="23"/>
      <x:c r="M139" s="23"/>
      <x:c r="N139" s="23"/>
      <x:c r="O139" s="23"/>
      <x:c r="P139" s="23"/>
      <x:c r="Q139" s="23"/>
      <x:c r="R139" s="23" t="str">
        <x:v>No</x:v>
      </x:c>
      <x:c r="S139" s="25" t="n">
        <x:f>IF(A139="",IF(COUNTA(B139:Q139)&gt;0,1,0),(IF(COUNTIF($A$2:$A$201,A139)&gt;1,1,0)+IF(OR(B139="",C139="",H139="",O139="",Q139=""),1,0)+IF(OR(NOT(ISNUMBER(D139)),NOT(ISNUMBER(E139)),NOT(ISNUMBER(F139)),D139&lt;=0,E139&lt;D139,F139&lt;E139),1,0)+IF(AND(I139&lt;&gt;"",OR(NOT(ISNUMBER(I139)),I139&lt;0,MOD(I139,1)&lt;&gt;0)),1,0)+IF(AND(J139&lt;&gt;"",OR(NOT(ISNUMBER(J139)),J139&lt;0,MOD(J139,1)&lt;&gt;0)),1,0)+IF(AND(K139&lt;&gt;"",OR(NOT(ISNUMBER(K139)),K139&lt;0,MOD(K139,1)&lt;&gt;0)),1,0)+IF(AND(L139&lt;&gt;"",OR(NOT(ISNUMBER(L139)),L139&lt;0,MOD(L139,1)&lt;&gt;0)),1,0)+IF(AND(M139&lt;&gt;"",OR(NOT(ISNUMBER(M139)),M139&lt;0,MOD(M139,1)&lt;&gt;0)),1,0)+IF(AND(N139&lt;&gt;"",OR(NOT(ISNUMBER(N139)),N139&lt;0,MOD(N139,1)&lt;&gt;0)),1,0)+IF(AND(ISNUMBER(J139),ISNUMBER(I139),J139&gt;I139),1,0)+IF(AND(ISNUMBER(K139),ISNUMBER(J139),K139&gt;J139),1,0)+IF(AND(ISNUMBER(L139),ISNUMBER(I139),L139&gt;I139),1,0)+IF(AND(ISNUMBER(M139),ISNUMBER(L139),M139&gt;L139),1,0)+IF(AND(ISNUMBER(N139),ISNUMBER(M139),N139&gt;M139),1,0)+IF(AND(ISNUMBER(N139),N139&gt;COUNTIF('Meetings'!$B$2:$B$201,A139)),1,0)+IF(AND(G139&lt;&gt;"Email",G139&lt;&gt;"LinkedIn",G139&lt;&gt;"Multichannel"),1,0)+IF(AND(R139&lt;&gt;"Yes",R139&lt;&gt;"No"),1,0)))</x:f>
        <x:v>0</x:v>
      </x:c>
    </x:row>
    <x:row r="140" ht="60" customHeight="1">
      <x:c r="A140" s="23"/>
      <x:c r="B140" s="23"/>
      <x:c r="C140" s="23"/>
      <x:c r="D140" s="24"/>
      <x:c r="E140" s="24"/>
      <x:c r="F140" s="24"/>
      <x:c r="G140" s="23"/>
      <x:c r="H140" s="23"/>
      <x:c r="I140" s="23"/>
      <x:c r="J140" s="23"/>
      <x:c r="K140" s="23"/>
      <x:c r="L140" s="23"/>
      <x:c r="M140" s="23"/>
      <x:c r="N140" s="23"/>
      <x:c r="O140" s="23"/>
      <x:c r="P140" s="23"/>
      <x:c r="Q140" s="23"/>
      <x:c r="R140" s="23" t="str">
        <x:v>No</x:v>
      </x:c>
      <x:c r="S140" s="25" t="n">
        <x:f>IF(A140="",IF(COUNTA(B140:Q140)&gt;0,1,0),(IF(COUNTIF($A$2:$A$201,A140)&gt;1,1,0)+IF(OR(B140="",C140="",H140="",O140="",Q140=""),1,0)+IF(OR(NOT(ISNUMBER(D140)),NOT(ISNUMBER(E140)),NOT(ISNUMBER(F140)),D140&lt;=0,E140&lt;D140,F140&lt;E140),1,0)+IF(AND(I140&lt;&gt;"",OR(NOT(ISNUMBER(I140)),I140&lt;0,MOD(I140,1)&lt;&gt;0)),1,0)+IF(AND(J140&lt;&gt;"",OR(NOT(ISNUMBER(J140)),J140&lt;0,MOD(J140,1)&lt;&gt;0)),1,0)+IF(AND(K140&lt;&gt;"",OR(NOT(ISNUMBER(K140)),K140&lt;0,MOD(K140,1)&lt;&gt;0)),1,0)+IF(AND(L140&lt;&gt;"",OR(NOT(ISNUMBER(L140)),L140&lt;0,MOD(L140,1)&lt;&gt;0)),1,0)+IF(AND(M140&lt;&gt;"",OR(NOT(ISNUMBER(M140)),M140&lt;0,MOD(M140,1)&lt;&gt;0)),1,0)+IF(AND(N140&lt;&gt;"",OR(NOT(ISNUMBER(N140)),N140&lt;0,MOD(N140,1)&lt;&gt;0)),1,0)+IF(AND(ISNUMBER(J140),ISNUMBER(I140),J140&gt;I140),1,0)+IF(AND(ISNUMBER(K140),ISNUMBER(J140),K140&gt;J140),1,0)+IF(AND(ISNUMBER(L140),ISNUMBER(I140),L140&gt;I140),1,0)+IF(AND(ISNUMBER(M140),ISNUMBER(L140),M140&gt;L140),1,0)+IF(AND(ISNUMBER(N140),ISNUMBER(M140),N140&gt;M140),1,0)+IF(AND(ISNUMBER(N140),N140&gt;COUNTIF('Meetings'!$B$2:$B$201,A140)),1,0)+IF(AND(G140&lt;&gt;"Email",G140&lt;&gt;"LinkedIn",G140&lt;&gt;"Multichannel"),1,0)+IF(AND(R140&lt;&gt;"Yes",R140&lt;&gt;"No"),1,0)))</x:f>
        <x:v>0</x:v>
      </x:c>
    </x:row>
    <x:row r="141" ht="60" customHeight="1">
      <x:c r="A141" s="23"/>
      <x:c r="B141" s="23"/>
      <x:c r="C141" s="23"/>
      <x:c r="D141" s="24"/>
      <x:c r="E141" s="24"/>
      <x:c r="F141" s="24"/>
      <x:c r="G141" s="23"/>
      <x:c r="H141" s="23"/>
      <x:c r="I141" s="23"/>
      <x:c r="J141" s="23"/>
      <x:c r="K141" s="23"/>
      <x:c r="L141" s="23"/>
      <x:c r="M141" s="23"/>
      <x:c r="N141" s="23"/>
      <x:c r="O141" s="23"/>
      <x:c r="P141" s="23"/>
      <x:c r="Q141" s="23"/>
      <x:c r="R141" s="23" t="str">
        <x:v>No</x:v>
      </x:c>
      <x:c r="S141" s="25" t="n">
        <x:f>IF(A141="",IF(COUNTA(B141:Q141)&gt;0,1,0),(IF(COUNTIF($A$2:$A$201,A141)&gt;1,1,0)+IF(OR(B141="",C141="",H141="",O141="",Q141=""),1,0)+IF(OR(NOT(ISNUMBER(D141)),NOT(ISNUMBER(E141)),NOT(ISNUMBER(F141)),D141&lt;=0,E141&lt;D141,F141&lt;E141),1,0)+IF(AND(I141&lt;&gt;"",OR(NOT(ISNUMBER(I141)),I141&lt;0,MOD(I141,1)&lt;&gt;0)),1,0)+IF(AND(J141&lt;&gt;"",OR(NOT(ISNUMBER(J141)),J141&lt;0,MOD(J141,1)&lt;&gt;0)),1,0)+IF(AND(K141&lt;&gt;"",OR(NOT(ISNUMBER(K141)),K141&lt;0,MOD(K141,1)&lt;&gt;0)),1,0)+IF(AND(L141&lt;&gt;"",OR(NOT(ISNUMBER(L141)),L141&lt;0,MOD(L141,1)&lt;&gt;0)),1,0)+IF(AND(M141&lt;&gt;"",OR(NOT(ISNUMBER(M141)),M141&lt;0,MOD(M141,1)&lt;&gt;0)),1,0)+IF(AND(N141&lt;&gt;"",OR(NOT(ISNUMBER(N141)),N141&lt;0,MOD(N141,1)&lt;&gt;0)),1,0)+IF(AND(ISNUMBER(J141),ISNUMBER(I141),J141&gt;I141),1,0)+IF(AND(ISNUMBER(K141),ISNUMBER(J141),K141&gt;J141),1,0)+IF(AND(ISNUMBER(L141),ISNUMBER(I141),L141&gt;I141),1,0)+IF(AND(ISNUMBER(M141),ISNUMBER(L141),M141&gt;L141),1,0)+IF(AND(ISNUMBER(N141),ISNUMBER(M141),N141&gt;M141),1,0)+IF(AND(ISNUMBER(N141),N141&gt;COUNTIF('Meetings'!$B$2:$B$201,A141)),1,0)+IF(AND(G141&lt;&gt;"Email",G141&lt;&gt;"LinkedIn",G141&lt;&gt;"Multichannel"),1,0)+IF(AND(R141&lt;&gt;"Yes",R141&lt;&gt;"No"),1,0)))</x:f>
        <x:v>0</x:v>
      </x:c>
    </x:row>
    <x:row r="142" ht="60" customHeight="1">
      <x:c r="A142" s="23"/>
      <x:c r="B142" s="23"/>
      <x:c r="C142" s="23"/>
      <x:c r="D142" s="24"/>
      <x:c r="E142" s="24"/>
      <x:c r="F142" s="24"/>
      <x:c r="G142" s="23"/>
      <x:c r="H142" s="23"/>
      <x:c r="I142" s="23"/>
      <x:c r="J142" s="23"/>
      <x:c r="K142" s="23"/>
      <x:c r="L142" s="23"/>
      <x:c r="M142" s="23"/>
      <x:c r="N142" s="23"/>
      <x:c r="O142" s="23"/>
      <x:c r="P142" s="23"/>
      <x:c r="Q142" s="23"/>
      <x:c r="R142" s="23" t="str">
        <x:v>No</x:v>
      </x:c>
      <x:c r="S142" s="25" t="n">
        <x:f>IF(A142="",IF(COUNTA(B142:Q142)&gt;0,1,0),(IF(COUNTIF($A$2:$A$201,A142)&gt;1,1,0)+IF(OR(B142="",C142="",H142="",O142="",Q142=""),1,0)+IF(OR(NOT(ISNUMBER(D142)),NOT(ISNUMBER(E142)),NOT(ISNUMBER(F142)),D142&lt;=0,E142&lt;D142,F142&lt;E142),1,0)+IF(AND(I142&lt;&gt;"",OR(NOT(ISNUMBER(I142)),I142&lt;0,MOD(I142,1)&lt;&gt;0)),1,0)+IF(AND(J142&lt;&gt;"",OR(NOT(ISNUMBER(J142)),J142&lt;0,MOD(J142,1)&lt;&gt;0)),1,0)+IF(AND(K142&lt;&gt;"",OR(NOT(ISNUMBER(K142)),K142&lt;0,MOD(K142,1)&lt;&gt;0)),1,0)+IF(AND(L142&lt;&gt;"",OR(NOT(ISNUMBER(L142)),L142&lt;0,MOD(L142,1)&lt;&gt;0)),1,0)+IF(AND(M142&lt;&gt;"",OR(NOT(ISNUMBER(M142)),M142&lt;0,MOD(M142,1)&lt;&gt;0)),1,0)+IF(AND(N142&lt;&gt;"",OR(NOT(ISNUMBER(N142)),N142&lt;0,MOD(N142,1)&lt;&gt;0)),1,0)+IF(AND(ISNUMBER(J142),ISNUMBER(I142),J142&gt;I142),1,0)+IF(AND(ISNUMBER(K142),ISNUMBER(J142),K142&gt;J142),1,0)+IF(AND(ISNUMBER(L142),ISNUMBER(I142),L142&gt;I142),1,0)+IF(AND(ISNUMBER(M142),ISNUMBER(L142),M142&gt;L142),1,0)+IF(AND(ISNUMBER(N142),ISNUMBER(M142),N142&gt;M142),1,0)+IF(AND(ISNUMBER(N142),N142&gt;COUNTIF('Meetings'!$B$2:$B$201,A142)),1,0)+IF(AND(G142&lt;&gt;"Email",G142&lt;&gt;"LinkedIn",G142&lt;&gt;"Multichannel"),1,0)+IF(AND(R142&lt;&gt;"Yes",R142&lt;&gt;"No"),1,0)))</x:f>
        <x:v>0</x:v>
      </x:c>
    </x:row>
    <x:row r="143" ht="60" customHeight="1">
      <x:c r="A143" s="23"/>
      <x:c r="B143" s="23"/>
      <x:c r="C143" s="23"/>
      <x:c r="D143" s="24"/>
      <x:c r="E143" s="24"/>
      <x:c r="F143" s="24"/>
      <x:c r="G143" s="23"/>
      <x:c r="H143" s="23"/>
      <x:c r="I143" s="23"/>
      <x:c r="J143" s="23"/>
      <x:c r="K143" s="23"/>
      <x:c r="L143" s="23"/>
      <x:c r="M143" s="23"/>
      <x:c r="N143" s="23"/>
      <x:c r="O143" s="23"/>
      <x:c r="P143" s="23"/>
      <x:c r="Q143" s="23"/>
      <x:c r="R143" s="23" t="str">
        <x:v>No</x:v>
      </x:c>
      <x:c r="S143" s="25" t="n">
        <x:f>IF(A143="",IF(COUNTA(B143:Q143)&gt;0,1,0),(IF(COUNTIF($A$2:$A$201,A143)&gt;1,1,0)+IF(OR(B143="",C143="",H143="",O143="",Q143=""),1,0)+IF(OR(NOT(ISNUMBER(D143)),NOT(ISNUMBER(E143)),NOT(ISNUMBER(F143)),D143&lt;=0,E143&lt;D143,F143&lt;E143),1,0)+IF(AND(I143&lt;&gt;"",OR(NOT(ISNUMBER(I143)),I143&lt;0,MOD(I143,1)&lt;&gt;0)),1,0)+IF(AND(J143&lt;&gt;"",OR(NOT(ISNUMBER(J143)),J143&lt;0,MOD(J143,1)&lt;&gt;0)),1,0)+IF(AND(K143&lt;&gt;"",OR(NOT(ISNUMBER(K143)),K143&lt;0,MOD(K143,1)&lt;&gt;0)),1,0)+IF(AND(L143&lt;&gt;"",OR(NOT(ISNUMBER(L143)),L143&lt;0,MOD(L143,1)&lt;&gt;0)),1,0)+IF(AND(M143&lt;&gt;"",OR(NOT(ISNUMBER(M143)),M143&lt;0,MOD(M143,1)&lt;&gt;0)),1,0)+IF(AND(N143&lt;&gt;"",OR(NOT(ISNUMBER(N143)),N143&lt;0,MOD(N143,1)&lt;&gt;0)),1,0)+IF(AND(ISNUMBER(J143),ISNUMBER(I143),J143&gt;I143),1,0)+IF(AND(ISNUMBER(K143),ISNUMBER(J143),K143&gt;J143),1,0)+IF(AND(ISNUMBER(L143),ISNUMBER(I143),L143&gt;I143),1,0)+IF(AND(ISNUMBER(M143),ISNUMBER(L143),M143&gt;L143),1,0)+IF(AND(ISNUMBER(N143),ISNUMBER(M143),N143&gt;M143),1,0)+IF(AND(ISNUMBER(N143),N143&gt;COUNTIF('Meetings'!$B$2:$B$201,A143)),1,0)+IF(AND(G143&lt;&gt;"Email",G143&lt;&gt;"LinkedIn",G143&lt;&gt;"Multichannel"),1,0)+IF(AND(R143&lt;&gt;"Yes",R143&lt;&gt;"No"),1,0)))</x:f>
        <x:v>0</x:v>
      </x:c>
    </x:row>
    <x:row r="144" ht="60" customHeight="1">
      <x:c r="A144" s="23"/>
      <x:c r="B144" s="23"/>
      <x:c r="C144" s="23"/>
      <x:c r="D144" s="24"/>
      <x:c r="E144" s="24"/>
      <x:c r="F144" s="24"/>
      <x:c r="G144" s="23"/>
      <x:c r="H144" s="23"/>
      <x:c r="I144" s="23"/>
      <x:c r="J144" s="23"/>
      <x:c r="K144" s="23"/>
      <x:c r="L144" s="23"/>
      <x:c r="M144" s="23"/>
      <x:c r="N144" s="23"/>
      <x:c r="O144" s="23"/>
      <x:c r="P144" s="23"/>
      <x:c r="Q144" s="23"/>
      <x:c r="R144" s="23" t="str">
        <x:v>No</x:v>
      </x:c>
      <x:c r="S144" s="25" t="n">
        <x:f>IF(A144="",IF(COUNTA(B144:Q144)&gt;0,1,0),(IF(COUNTIF($A$2:$A$201,A144)&gt;1,1,0)+IF(OR(B144="",C144="",H144="",O144="",Q144=""),1,0)+IF(OR(NOT(ISNUMBER(D144)),NOT(ISNUMBER(E144)),NOT(ISNUMBER(F144)),D144&lt;=0,E144&lt;D144,F144&lt;E144),1,0)+IF(AND(I144&lt;&gt;"",OR(NOT(ISNUMBER(I144)),I144&lt;0,MOD(I144,1)&lt;&gt;0)),1,0)+IF(AND(J144&lt;&gt;"",OR(NOT(ISNUMBER(J144)),J144&lt;0,MOD(J144,1)&lt;&gt;0)),1,0)+IF(AND(K144&lt;&gt;"",OR(NOT(ISNUMBER(K144)),K144&lt;0,MOD(K144,1)&lt;&gt;0)),1,0)+IF(AND(L144&lt;&gt;"",OR(NOT(ISNUMBER(L144)),L144&lt;0,MOD(L144,1)&lt;&gt;0)),1,0)+IF(AND(M144&lt;&gt;"",OR(NOT(ISNUMBER(M144)),M144&lt;0,MOD(M144,1)&lt;&gt;0)),1,0)+IF(AND(N144&lt;&gt;"",OR(NOT(ISNUMBER(N144)),N144&lt;0,MOD(N144,1)&lt;&gt;0)),1,0)+IF(AND(ISNUMBER(J144),ISNUMBER(I144),J144&gt;I144),1,0)+IF(AND(ISNUMBER(K144),ISNUMBER(J144),K144&gt;J144),1,0)+IF(AND(ISNUMBER(L144),ISNUMBER(I144),L144&gt;I144),1,0)+IF(AND(ISNUMBER(M144),ISNUMBER(L144),M144&gt;L144),1,0)+IF(AND(ISNUMBER(N144),ISNUMBER(M144),N144&gt;M144),1,0)+IF(AND(ISNUMBER(N144),N144&gt;COUNTIF('Meetings'!$B$2:$B$201,A144)),1,0)+IF(AND(G144&lt;&gt;"Email",G144&lt;&gt;"LinkedIn",G144&lt;&gt;"Multichannel"),1,0)+IF(AND(R144&lt;&gt;"Yes",R144&lt;&gt;"No"),1,0)))</x:f>
        <x:v>0</x:v>
      </x:c>
    </x:row>
    <x:row r="145" ht="60" customHeight="1">
      <x:c r="A145" s="23"/>
      <x:c r="B145" s="23"/>
      <x:c r="C145" s="23"/>
      <x:c r="D145" s="24"/>
      <x:c r="E145" s="24"/>
      <x:c r="F145" s="24"/>
      <x:c r="G145" s="23"/>
      <x:c r="H145" s="23"/>
      <x:c r="I145" s="23"/>
      <x:c r="J145" s="23"/>
      <x:c r="K145" s="23"/>
      <x:c r="L145" s="23"/>
      <x:c r="M145" s="23"/>
      <x:c r="N145" s="23"/>
      <x:c r="O145" s="23"/>
      <x:c r="P145" s="23"/>
      <x:c r="Q145" s="23"/>
      <x:c r="R145" s="23" t="str">
        <x:v>No</x:v>
      </x:c>
      <x:c r="S145" s="25" t="n">
        <x:f>IF(A145="",IF(COUNTA(B145:Q145)&gt;0,1,0),(IF(COUNTIF($A$2:$A$201,A145)&gt;1,1,0)+IF(OR(B145="",C145="",H145="",O145="",Q145=""),1,0)+IF(OR(NOT(ISNUMBER(D145)),NOT(ISNUMBER(E145)),NOT(ISNUMBER(F145)),D145&lt;=0,E145&lt;D145,F145&lt;E145),1,0)+IF(AND(I145&lt;&gt;"",OR(NOT(ISNUMBER(I145)),I145&lt;0,MOD(I145,1)&lt;&gt;0)),1,0)+IF(AND(J145&lt;&gt;"",OR(NOT(ISNUMBER(J145)),J145&lt;0,MOD(J145,1)&lt;&gt;0)),1,0)+IF(AND(K145&lt;&gt;"",OR(NOT(ISNUMBER(K145)),K145&lt;0,MOD(K145,1)&lt;&gt;0)),1,0)+IF(AND(L145&lt;&gt;"",OR(NOT(ISNUMBER(L145)),L145&lt;0,MOD(L145,1)&lt;&gt;0)),1,0)+IF(AND(M145&lt;&gt;"",OR(NOT(ISNUMBER(M145)),M145&lt;0,MOD(M145,1)&lt;&gt;0)),1,0)+IF(AND(N145&lt;&gt;"",OR(NOT(ISNUMBER(N145)),N145&lt;0,MOD(N145,1)&lt;&gt;0)),1,0)+IF(AND(ISNUMBER(J145),ISNUMBER(I145),J145&gt;I145),1,0)+IF(AND(ISNUMBER(K145),ISNUMBER(J145),K145&gt;J145),1,0)+IF(AND(ISNUMBER(L145),ISNUMBER(I145),L145&gt;I145),1,0)+IF(AND(ISNUMBER(M145),ISNUMBER(L145),M145&gt;L145),1,0)+IF(AND(ISNUMBER(N145),ISNUMBER(M145),N145&gt;M145),1,0)+IF(AND(ISNUMBER(N145),N145&gt;COUNTIF('Meetings'!$B$2:$B$201,A145)),1,0)+IF(AND(G145&lt;&gt;"Email",G145&lt;&gt;"LinkedIn",G145&lt;&gt;"Multichannel"),1,0)+IF(AND(R145&lt;&gt;"Yes",R145&lt;&gt;"No"),1,0)))</x:f>
        <x:v>0</x:v>
      </x:c>
    </x:row>
    <x:row r="146" ht="60" customHeight="1">
      <x:c r="A146" s="23"/>
      <x:c r="B146" s="23"/>
      <x:c r="C146" s="23"/>
      <x:c r="D146" s="24"/>
      <x:c r="E146" s="24"/>
      <x:c r="F146" s="24"/>
      <x:c r="G146" s="23"/>
      <x:c r="H146" s="23"/>
      <x:c r="I146" s="23"/>
      <x:c r="J146" s="23"/>
      <x:c r="K146" s="23"/>
      <x:c r="L146" s="23"/>
      <x:c r="M146" s="23"/>
      <x:c r="N146" s="23"/>
      <x:c r="O146" s="23"/>
      <x:c r="P146" s="23"/>
      <x:c r="Q146" s="23"/>
      <x:c r="R146" s="23" t="str">
        <x:v>No</x:v>
      </x:c>
      <x:c r="S146" s="25" t="n">
        <x:f>IF(A146="",IF(COUNTA(B146:Q146)&gt;0,1,0),(IF(COUNTIF($A$2:$A$201,A146)&gt;1,1,0)+IF(OR(B146="",C146="",H146="",O146="",Q146=""),1,0)+IF(OR(NOT(ISNUMBER(D146)),NOT(ISNUMBER(E146)),NOT(ISNUMBER(F146)),D146&lt;=0,E146&lt;D146,F146&lt;E146),1,0)+IF(AND(I146&lt;&gt;"",OR(NOT(ISNUMBER(I146)),I146&lt;0,MOD(I146,1)&lt;&gt;0)),1,0)+IF(AND(J146&lt;&gt;"",OR(NOT(ISNUMBER(J146)),J146&lt;0,MOD(J146,1)&lt;&gt;0)),1,0)+IF(AND(K146&lt;&gt;"",OR(NOT(ISNUMBER(K146)),K146&lt;0,MOD(K146,1)&lt;&gt;0)),1,0)+IF(AND(L146&lt;&gt;"",OR(NOT(ISNUMBER(L146)),L146&lt;0,MOD(L146,1)&lt;&gt;0)),1,0)+IF(AND(M146&lt;&gt;"",OR(NOT(ISNUMBER(M146)),M146&lt;0,MOD(M146,1)&lt;&gt;0)),1,0)+IF(AND(N146&lt;&gt;"",OR(NOT(ISNUMBER(N146)),N146&lt;0,MOD(N146,1)&lt;&gt;0)),1,0)+IF(AND(ISNUMBER(J146),ISNUMBER(I146),J146&gt;I146),1,0)+IF(AND(ISNUMBER(K146),ISNUMBER(J146),K146&gt;J146),1,0)+IF(AND(ISNUMBER(L146),ISNUMBER(I146),L146&gt;I146),1,0)+IF(AND(ISNUMBER(M146),ISNUMBER(L146),M146&gt;L146),1,0)+IF(AND(ISNUMBER(N146),ISNUMBER(M146),N146&gt;M146),1,0)+IF(AND(ISNUMBER(N146),N146&gt;COUNTIF('Meetings'!$B$2:$B$201,A146)),1,0)+IF(AND(G146&lt;&gt;"Email",G146&lt;&gt;"LinkedIn",G146&lt;&gt;"Multichannel"),1,0)+IF(AND(R146&lt;&gt;"Yes",R146&lt;&gt;"No"),1,0)))</x:f>
        <x:v>0</x:v>
      </x:c>
    </x:row>
    <x:row r="147" ht="60" customHeight="1">
      <x:c r="A147" s="23"/>
      <x:c r="B147" s="23"/>
      <x:c r="C147" s="23"/>
      <x:c r="D147" s="24"/>
      <x:c r="E147" s="24"/>
      <x:c r="F147" s="24"/>
      <x:c r="G147" s="23"/>
      <x:c r="H147" s="23"/>
      <x:c r="I147" s="23"/>
      <x:c r="J147" s="23"/>
      <x:c r="K147" s="23"/>
      <x:c r="L147" s="23"/>
      <x:c r="M147" s="23"/>
      <x:c r="N147" s="23"/>
      <x:c r="O147" s="23"/>
      <x:c r="P147" s="23"/>
      <x:c r="Q147" s="23"/>
      <x:c r="R147" s="23" t="str">
        <x:v>No</x:v>
      </x:c>
      <x:c r="S147" s="25" t="n">
        <x:f>IF(A147="",IF(COUNTA(B147:Q147)&gt;0,1,0),(IF(COUNTIF($A$2:$A$201,A147)&gt;1,1,0)+IF(OR(B147="",C147="",H147="",O147="",Q147=""),1,0)+IF(OR(NOT(ISNUMBER(D147)),NOT(ISNUMBER(E147)),NOT(ISNUMBER(F147)),D147&lt;=0,E147&lt;D147,F147&lt;E147),1,0)+IF(AND(I147&lt;&gt;"",OR(NOT(ISNUMBER(I147)),I147&lt;0,MOD(I147,1)&lt;&gt;0)),1,0)+IF(AND(J147&lt;&gt;"",OR(NOT(ISNUMBER(J147)),J147&lt;0,MOD(J147,1)&lt;&gt;0)),1,0)+IF(AND(K147&lt;&gt;"",OR(NOT(ISNUMBER(K147)),K147&lt;0,MOD(K147,1)&lt;&gt;0)),1,0)+IF(AND(L147&lt;&gt;"",OR(NOT(ISNUMBER(L147)),L147&lt;0,MOD(L147,1)&lt;&gt;0)),1,0)+IF(AND(M147&lt;&gt;"",OR(NOT(ISNUMBER(M147)),M147&lt;0,MOD(M147,1)&lt;&gt;0)),1,0)+IF(AND(N147&lt;&gt;"",OR(NOT(ISNUMBER(N147)),N147&lt;0,MOD(N147,1)&lt;&gt;0)),1,0)+IF(AND(ISNUMBER(J147),ISNUMBER(I147),J147&gt;I147),1,0)+IF(AND(ISNUMBER(K147),ISNUMBER(J147),K147&gt;J147),1,0)+IF(AND(ISNUMBER(L147),ISNUMBER(I147),L147&gt;I147),1,0)+IF(AND(ISNUMBER(M147),ISNUMBER(L147),M147&gt;L147),1,0)+IF(AND(ISNUMBER(N147),ISNUMBER(M147),N147&gt;M147),1,0)+IF(AND(ISNUMBER(N147),N147&gt;COUNTIF('Meetings'!$B$2:$B$201,A147)),1,0)+IF(AND(G147&lt;&gt;"Email",G147&lt;&gt;"LinkedIn",G147&lt;&gt;"Multichannel"),1,0)+IF(AND(R147&lt;&gt;"Yes",R147&lt;&gt;"No"),1,0)))</x:f>
        <x:v>0</x:v>
      </x:c>
    </x:row>
    <x:row r="148" ht="60" customHeight="1">
      <x:c r="A148" s="23"/>
      <x:c r="B148" s="23"/>
      <x:c r="C148" s="23"/>
      <x:c r="D148" s="24"/>
      <x:c r="E148" s="24"/>
      <x:c r="F148" s="24"/>
      <x:c r="G148" s="23"/>
      <x:c r="H148" s="23"/>
      <x:c r="I148" s="23"/>
      <x:c r="J148" s="23"/>
      <x:c r="K148" s="23"/>
      <x:c r="L148" s="23"/>
      <x:c r="M148" s="23"/>
      <x:c r="N148" s="23"/>
      <x:c r="O148" s="23"/>
      <x:c r="P148" s="23"/>
      <x:c r="Q148" s="23"/>
      <x:c r="R148" s="23" t="str">
        <x:v>No</x:v>
      </x:c>
      <x:c r="S148" s="25" t="n">
        <x:f>IF(A148="",IF(COUNTA(B148:Q148)&gt;0,1,0),(IF(COUNTIF($A$2:$A$201,A148)&gt;1,1,0)+IF(OR(B148="",C148="",H148="",O148="",Q148=""),1,0)+IF(OR(NOT(ISNUMBER(D148)),NOT(ISNUMBER(E148)),NOT(ISNUMBER(F148)),D148&lt;=0,E148&lt;D148,F148&lt;E148),1,0)+IF(AND(I148&lt;&gt;"",OR(NOT(ISNUMBER(I148)),I148&lt;0,MOD(I148,1)&lt;&gt;0)),1,0)+IF(AND(J148&lt;&gt;"",OR(NOT(ISNUMBER(J148)),J148&lt;0,MOD(J148,1)&lt;&gt;0)),1,0)+IF(AND(K148&lt;&gt;"",OR(NOT(ISNUMBER(K148)),K148&lt;0,MOD(K148,1)&lt;&gt;0)),1,0)+IF(AND(L148&lt;&gt;"",OR(NOT(ISNUMBER(L148)),L148&lt;0,MOD(L148,1)&lt;&gt;0)),1,0)+IF(AND(M148&lt;&gt;"",OR(NOT(ISNUMBER(M148)),M148&lt;0,MOD(M148,1)&lt;&gt;0)),1,0)+IF(AND(N148&lt;&gt;"",OR(NOT(ISNUMBER(N148)),N148&lt;0,MOD(N148,1)&lt;&gt;0)),1,0)+IF(AND(ISNUMBER(J148),ISNUMBER(I148),J148&gt;I148),1,0)+IF(AND(ISNUMBER(K148),ISNUMBER(J148),K148&gt;J148),1,0)+IF(AND(ISNUMBER(L148),ISNUMBER(I148),L148&gt;I148),1,0)+IF(AND(ISNUMBER(M148),ISNUMBER(L148),M148&gt;L148),1,0)+IF(AND(ISNUMBER(N148),ISNUMBER(M148),N148&gt;M148),1,0)+IF(AND(ISNUMBER(N148),N148&gt;COUNTIF('Meetings'!$B$2:$B$201,A148)),1,0)+IF(AND(G148&lt;&gt;"Email",G148&lt;&gt;"LinkedIn",G148&lt;&gt;"Multichannel"),1,0)+IF(AND(R148&lt;&gt;"Yes",R148&lt;&gt;"No"),1,0)))</x:f>
        <x:v>0</x:v>
      </x:c>
    </x:row>
    <x:row r="149" ht="60" customHeight="1">
      <x:c r="A149" s="23"/>
      <x:c r="B149" s="23"/>
      <x:c r="C149" s="23"/>
      <x:c r="D149" s="24"/>
      <x:c r="E149" s="24"/>
      <x:c r="F149" s="24"/>
      <x:c r="G149" s="23"/>
      <x:c r="H149" s="23"/>
      <x:c r="I149" s="23"/>
      <x:c r="J149" s="23"/>
      <x:c r="K149" s="23"/>
      <x:c r="L149" s="23"/>
      <x:c r="M149" s="23"/>
      <x:c r="N149" s="23"/>
      <x:c r="O149" s="23"/>
      <x:c r="P149" s="23"/>
      <x:c r="Q149" s="23"/>
      <x:c r="R149" s="23" t="str">
        <x:v>No</x:v>
      </x:c>
      <x:c r="S149" s="25" t="n">
        <x:f>IF(A149="",IF(COUNTA(B149:Q149)&gt;0,1,0),(IF(COUNTIF($A$2:$A$201,A149)&gt;1,1,0)+IF(OR(B149="",C149="",H149="",O149="",Q149=""),1,0)+IF(OR(NOT(ISNUMBER(D149)),NOT(ISNUMBER(E149)),NOT(ISNUMBER(F149)),D149&lt;=0,E149&lt;D149,F149&lt;E149),1,0)+IF(AND(I149&lt;&gt;"",OR(NOT(ISNUMBER(I149)),I149&lt;0,MOD(I149,1)&lt;&gt;0)),1,0)+IF(AND(J149&lt;&gt;"",OR(NOT(ISNUMBER(J149)),J149&lt;0,MOD(J149,1)&lt;&gt;0)),1,0)+IF(AND(K149&lt;&gt;"",OR(NOT(ISNUMBER(K149)),K149&lt;0,MOD(K149,1)&lt;&gt;0)),1,0)+IF(AND(L149&lt;&gt;"",OR(NOT(ISNUMBER(L149)),L149&lt;0,MOD(L149,1)&lt;&gt;0)),1,0)+IF(AND(M149&lt;&gt;"",OR(NOT(ISNUMBER(M149)),M149&lt;0,MOD(M149,1)&lt;&gt;0)),1,0)+IF(AND(N149&lt;&gt;"",OR(NOT(ISNUMBER(N149)),N149&lt;0,MOD(N149,1)&lt;&gt;0)),1,0)+IF(AND(ISNUMBER(J149),ISNUMBER(I149),J149&gt;I149),1,0)+IF(AND(ISNUMBER(K149),ISNUMBER(J149),K149&gt;J149),1,0)+IF(AND(ISNUMBER(L149),ISNUMBER(I149),L149&gt;I149),1,0)+IF(AND(ISNUMBER(M149),ISNUMBER(L149),M149&gt;L149),1,0)+IF(AND(ISNUMBER(N149),ISNUMBER(M149),N149&gt;M149),1,0)+IF(AND(ISNUMBER(N149),N149&gt;COUNTIF('Meetings'!$B$2:$B$201,A149)),1,0)+IF(AND(G149&lt;&gt;"Email",G149&lt;&gt;"LinkedIn",G149&lt;&gt;"Multichannel"),1,0)+IF(AND(R149&lt;&gt;"Yes",R149&lt;&gt;"No"),1,0)))</x:f>
        <x:v>0</x:v>
      </x:c>
    </x:row>
    <x:row r="150" ht="60" customHeight="1">
      <x:c r="A150" s="23"/>
      <x:c r="B150" s="23"/>
      <x:c r="C150" s="23"/>
      <x:c r="D150" s="24"/>
      <x:c r="E150" s="24"/>
      <x:c r="F150" s="24"/>
      <x:c r="G150" s="23"/>
      <x:c r="H150" s="23"/>
      <x:c r="I150" s="23"/>
      <x:c r="J150" s="23"/>
      <x:c r="K150" s="23"/>
      <x:c r="L150" s="23"/>
      <x:c r="M150" s="23"/>
      <x:c r="N150" s="23"/>
      <x:c r="O150" s="23"/>
      <x:c r="P150" s="23"/>
      <x:c r="Q150" s="23"/>
      <x:c r="R150" s="23" t="str">
        <x:v>No</x:v>
      </x:c>
      <x:c r="S150" s="25" t="n">
        <x:f>IF(A150="",IF(COUNTA(B150:Q150)&gt;0,1,0),(IF(COUNTIF($A$2:$A$201,A150)&gt;1,1,0)+IF(OR(B150="",C150="",H150="",O150="",Q150=""),1,0)+IF(OR(NOT(ISNUMBER(D150)),NOT(ISNUMBER(E150)),NOT(ISNUMBER(F150)),D150&lt;=0,E150&lt;D150,F150&lt;E150),1,0)+IF(AND(I150&lt;&gt;"",OR(NOT(ISNUMBER(I150)),I150&lt;0,MOD(I150,1)&lt;&gt;0)),1,0)+IF(AND(J150&lt;&gt;"",OR(NOT(ISNUMBER(J150)),J150&lt;0,MOD(J150,1)&lt;&gt;0)),1,0)+IF(AND(K150&lt;&gt;"",OR(NOT(ISNUMBER(K150)),K150&lt;0,MOD(K150,1)&lt;&gt;0)),1,0)+IF(AND(L150&lt;&gt;"",OR(NOT(ISNUMBER(L150)),L150&lt;0,MOD(L150,1)&lt;&gt;0)),1,0)+IF(AND(M150&lt;&gt;"",OR(NOT(ISNUMBER(M150)),M150&lt;0,MOD(M150,1)&lt;&gt;0)),1,0)+IF(AND(N150&lt;&gt;"",OR(NOT(ISNUMBER(N150)),N150&lt;0,MOD(N150,1)&lt;&gt;0)),1,0)+IF(AND(ISNUMBER(J150),ISNUMBER(I150),J150&gt;I150),1,0)+IF(AND(ISNUMBER(K150),ISNUMBER(J150),K150&gt;J150),1,0)+IF(AND(ISNUMBER(L150),ISNUMBER(I150),L150&gt;I150),1,0)+IF(AND(ISNUMBER(M150),ISNUMBER(L150),M150&gt;L150),1,0)+IF(AND(ISNUMBER(N150),ISNUMBER(M150),N150&gt;M150),1,0)+IF(AND(ISNUMBER(N150),N150&gt;COUNTIF('Meetings'!$B$2:$B$201,A150)),1,0)+IF(AND(G150&lt;&gt;"Email",G150&lt;&gt;"LinkedIn",G150&lt;&gt;"Multichannel"),1,0)+IF(AND(R150&lt;&gt;"Yes",R150&lt;&gt;"No"),1,0)))</x:f>
        <x:v>0</x:v>
      </x:c>
    </x:row>
    <x:row r="151" ht="60" customHeight="1">
      <x:c r="A151" s="23"/>
      <x:c r="B151" s="23"/>
      <x:c r="C151" s="23"/>
      <x:c r="D151" s="24"/>
      <x:c r="E151" s="24"/>
      <x:c r="F151" s="24"/>
      <x:c r="G151" s="23"/>
      <x:c r="H151" s="23"/>
      <x:c r="I151" s="23"/>
      <x:c r="J151" s="23"/>
      <x:c r="K151" s="23"/>
      <x:c r="L151" s="23"/>
      <x:c r="M151" s="23"/>
      <x:c r="N151" s="23"/>
      <x:c r="O151" s="23"/>
      <x:c r="P151" s="23"/>
      <x:c r="Q151" s="23"/>
      <x:c r="R151" s="23" t="str">
        <x:v>No</x:v>
      </x:c>
      <x:c r="S151" s="25" t="n">
        <x:f>IF(A151="",IF(COUNTA(B151:Q151)&gt;0,1,0),(IF(COUNTIF($A$2:$A$201,A151)&gt;1,1,0)+IF(OR(B151="",C151="",H151="",O151="",Q151=""),1,0)+IF(OR(NOT(ISNUMBER(D151)),NOT(ISNUMBER(E151)),NOT(ISNUMBER(F151)),D151&lt;=0,E151&lt;D151,F151&lt;E151),1,0)+IF(AND(I151&lt;&gt;"",OR(NOT(ISNUMBER(I151)),I151&lt;0,MOD(I151,1)&lt;&gt;0)),1,0)+IF(AND(J151&lt;&gt;"",OR(NOT(ISNUMBER(J151)),J151&lt;0,MOD(J151,1)&lt;&gt;0)),1,0)+IF(AND(K151&lt;&gt;"",OR(NOT(ISNUMBER(K151)),K151&lt;0,MOD(K151,1)&lt;&gt;0)),1,0)+IF(AND(L151&lt;&gt;"",OR(NOT(ISNUMBER(L151)),L151&lt;0,MOD(L151,1)&lt;&gt;0)),1,0)+IF(AND(M151&lt;&gt;"",OR(NOT(ISNUMBER(M151)),M151&lt;0,MOD(M151,1)&lt;&gt;0)),1,0)+IF(AND(N151&lt;&gt;"",OR(NOT(ISNUMBER(N151)),N151&lt;0,MOD(N151,1)&lt;&gt;0)),1,0)+IF(AND(ISNUMBER(J151),ISNUMBER(I151),J151&gt;I151),1,0)+IF(AND(ISNUMBER(K151),ISNUMBER(J151),K151&gt;J151),1,0)+IF(AND(ISNUMBER(L151),ISNUMBER(I151),L151&gt;I151),1,0)+IF(AND(ISNUMBER(M151),ISNUMBER(L151),M151&gt;L151),1,0)+IF(AND(ISNUMBER(N151),ISNUMBER(M151),N151&gt;M151),1,0)+IF(AND(ISNUMBER(N151),N151&gt;COUNTIF('Meetings'!$B$2:$B$201,A151)),1,0)+IF(AND(G151&lt;&gt;"Email",G151&lt;&gt;"LinkedIn",G151&lt;&gt;"Multichannel"),1,0)+IF(AND(R151&lt;&gt;"Yes",R151&lt;&gt;"No"),1,0)))</x:f>
        <x:v>0</x:v>
      </x:c>
    </x:row>
    <x:row r="152" ht="60" customHeight="1">
      <x:c r="A152" s="23"/>
      <x:c r="B152" s="23"/>
      <x:c r="C152" s="23"/>
      <x:c r="D152" s="24"/>
      <x:c r="E152" s="24"/>
      <x:c r="F152" s="24"/>
      <x:c r="G152" s="23"/>
      <x:c r="H152" s="23"/>
      <x:c r="I152" s="23"/>
      <x:c r="J152" s="23"/>
      <x:c r="K152" s="23"/>
      <x:c r="L152" s="23"/>
      <x:c r="M152" s="23"/>
      <x:c r="N152" s="23"/>
      <x:c r="O152" s="23"/>
      <x:c r="P152" s="23"/>
      <x:c r="Q152" s="23"/>
      <x:c r="R152" s="23" t="str">
        <x:v>No</x:v>
      </x:c>
      <x:c r="S152" s="25" t="n">
        <x:f>IF(A152="",IF(COUNTA(B152:Q152)&gt;0,1,0),(IF(COUNTIF($A$2:$A$201,A152)&gt;1,1,0)+IF(OR(B152="",C152="",H152="",O152="",Q152=""),1,0)+IF(OR(NOT(ISNUMBER(D152)),NOT(ISNUMBER(E152)),NOT(ISNUMBER(F152)),D152&lt;=0,E152&lt;D152,F152&lt;E152),1,0)+IF(AND(I152&lt;&gt;"",OR(NOT(ISNUMBER(I152)),I152&lt;0,MOD(I152,1)&lt;&gt;0)),1,0)+IF(AND(J152&lt;&gt;"",OR(NOT(ISNUMBER(J152)),J152&lt;0,MOD(J152,1)&lt;&gt;0)),1,0)+IF(AND(K152&lt;&gt;"",OR(NOT(ISNUMBER(K152)),K152&lt;0,MOD(K152,1)&lt;&gt;0)),1,0)+IF(AND(L152&lt;&gt;"",OR(NOT(ISNUMBER(L152)),L152&lt;0,MOD(L152,1)&lt;&gt;0)),1,0)+IF(AND(M152&lt;&gt;"",OR(NOT(ISNUMBER(M152)),M152&lt;0,MOD(M152,1)&lt;&gt;0)),1,0)+IF(AND(N152&lt;&gt;"",OR(NOT(ISNUMBER(N152)),N152&lt;0,MOD(N152,1)&lt;&gt;0)),1,0)+IF(AND(ISNUMBER(J152),ISNUMBER(I152),J152&gt;I152),1,0)+IF(AND(ISNUMBER(K152),ISNUMBER(J152),K152&gt;J152),1,0)+IF(AND(ISNUMBER(L152),ISNUMBER(I152),L152&gt;I152),1,0)+IF(AND(ISNUMBER(M152),ISNUMBER(L152),M152&gt;L152),1,0)+IF(AND(ISNUMBER(N152),ISNUMBER(M152),N152&gt;M152),1,0)+IF(AND(ISNUMBER(N152),N152&gt;COUNTIF('Meetings'!$B$2:$B$201,A152)),1,0)+IF(AND(G152&lt;&gt;"Email",G152&lt;&gt;"LinkedIn",G152&lt;&gt;"Multichannel"),1,0)+IF(AND(R152&lt;&gt;"Yes",R152&lt;&gt;"No"),1,0)))</x:f>
        <x:v>0</x:v>
      </x:c>
    </x:row>
    <x:row r="153" ht="60" customHeight="1">
      <x:c r="A153" s="23"/>
      <x:c r="B153" s="23"/>
      <x:c r="C153" s="23"/>
      <x:c r="D153" s="24"/>
      <x:c r="E153" s="24"/>
      <x:c r="F153" s="24"/>
      <x:c r="G153" s="23"/>
      <x:c r="H153" s="23"/>
      <x:c r="I153" s="23"/>
      <x:c r="J153" s="23"/>
      <x:c r="K153" s="23"/>
      <x:c r="L153" s="23"/>
      <x:c r="M153" s="23"/>
      <x:c r="N153" s="23"/>
      <x:c r="O153" s="23"/>
      <x:c r="P153" s="23"/>
      <x:c r="Q153" s="23"/>
      <x:c r="R153" s="23" t="str">
        <x:v>No</x:v>
      </x:c>
      <x:c r="S153" s="25" t="n">
        <x:f>IF(A153="",IF(COUNTA(B153:Q153)&gt;0,1,0),(IF(COUNTIF($A$2:$A$201,A153)&gt;1,1,0)+IF(OR(B153="",C153="",H153="",O153="",Q153=""),1,0)+IF(OR(NOT(ISNUMBER(D153)),NOT(ISNUMBER(E153)),NOT(ISNUMBER(F153)),D153&lt;=0,E153&lt;D153,F153&lt;E153),1,0)+IF(AND(I153&lt;&gt;"",OR(NOT(ISNUMBER(I153)),I153&lt;0,MOD(I153,1)&lt;&gt;0)),1,0)+IF(AND(J153&lt;&gt;"",OR(NOT(ISNUMBER(J153)),J153&lt;0,MOD(J153,1)&lt;&gt;0)),1,0)+IF(AND(K153&lt;&gt;"",OR(NOT(ISNUMBER(K153)),K153&lt;0,MOD(K153,1)&lt;&gt;0)),1,0)+IF(AND(L153&lt;&gt;"",OR(NOT(ISNUMBER(L153)),L153&lt;0,MOD(L153,1)&lt;&gt;0)),1,0)+IF(AND(M153&lt;&gt;"",OR(NOT(ISNUMBER(M153)),M153&lt;0,MOD(M153,1)&lt;&gt;0)),1,0)+IF(AND(N153&lt;&gt;"",OR(NOT(ISNUMBER(N153)),N153&lt;0,MOD(N153,1)&lt;&gt;0)),1,0)+IF(AND(ISNUMBER(J153),ISNUMBER(I153),J153&gt;I153),1,0)+IF(AND(ISNUMBER(K153),ISNUMBER(J153),K153&gt;J153),1,0)+IF(AND(ISNUMBER(L153),ISNUMBER(I153),L153&gt;I153),1,0)+IF(AND(ISNUMBER(M153),ISNUMBER(L153),M153&gt;L153),1,0)+IF(AND(ISNUMBER(N153),ISNUMBER(M153),N153&gt;M153),1,0)+IF(AND(ISNUMBER(N153),N153&gt;COUNTIF('Meetings'!$B$2:$B$201,A153)),1,0)+IF(AND(G153&lt;&gt;"Email",G153&lt;&gt;"LinkedIn",G153&lt;&gt;"Multichannel"),1,0)+IF(AND(R153&lt;&gt;"Yes",R153&lt;&gt;"No"),1,0)))</x:f>
        <x:v>0</x:v>
      </x:c>
    </x:row>
    <x:row r="154" ht="60" customHeight="1">
      <x:c r="A154" s="23"/>
      <x:c r="B154" s="23"/>
      <x:c r="C154" s="23"/>
      <x:c r="D154" s="24"/>
      <x:c r="E154" s="24"/>
      <x:c r="F154" s="24"/>
      <x:c r="G154" s="23"/>
      <x:c r="H154" s="23"/>
      <x:c r="I154" s="23"/>
      <x:c r="J154" s="23"/>
      <x:c r="K154" s="23"/>
      <x:c r="L154" s="23"/>
      <x:c r="M154" s="23"/>
      <x:c r="N154" s="23"/>
      <x:c r="O154" s="23"/>
      <x:c r="P154" s="23"/>
      <x:c r="Q154" s="23"/>
      <x:c r="R154" s="23" t="str">
        <x:v>No</x:v>
      </x:c>
      <x:c r="S154" s="25" t="n">
        <x:f>IF(A154="",IF(COUNTA(B154:Q154)&gt;0,1,0),(IF(COUNTIF($A$2:$A$201,A154)&gt;1,1,0)+IF(OR(B154="",C154="",H154="",O154="",Q154=""),1,0)+IF(OR(NOT(ISNUMBER(D154)),NOT(ISNUMBER(E154)),NOT(ISNUMBER(F154)),D154&lt;=0,E154&lt;D154,F154&lt;E154),1,0)+IF(AND(I154&lt;&gt;"",OR(NOT(ISNUMBER(I154)),I154&lt;0,MOD(I154,1)&lt;&gt;0)),1,0)+IF(AND(J154&lt;&gt;"",OR(NOT(ISNUMBER(J154)),J154&lt;0,MOD(J154,1)&lt;&gt;0)),1,0)+IF(AND(K154&lt;&gt;"",OR(NOT(ISNUMBER(K154)),K154&lt;0,MOD(K154,1)&lt;&gt;0)),1,0)+IF(AND(L154&lt;&gt;"",OR(NOT(ISNUMBER(L154)),L154&lt;0,MOD(L154,1)&lt;&gt;0)),1,0)+IF(AND(M154&lt;&gt;"",OR(NOT(ISNUMBER(M154)),M154&lt;0,MOD(M154,1)&lt;&gt;0)),1,0)+IF(AND(N154&lt;&gt;"",OR(NOT(ISNUMBER(N154)),N154&lt;0,MOD(N154,1)&lt;&gt;0)),1,0)+IF(AND(ISNUMBER(J154),ISNUMBER(I154),J154&gt;I154),1,0)+IF(AND(ISNUMBER(K154),ISNUMBER(J154),K154&gt;J154),1,0)+IF(AND(ISNUMBER(L154),ISNUMBER(I154),L154&gt;I154),1,0)+IF(AND(ISNUMBER(M154),ISNUMBER(L154),M154&gt;L154),1,0)+IF(AND(ISNUMBER(N154),ISNUMBER(M154),N154&gt;M154),1,0)+IF(AND(ISNUMBER(N154),N154&gt;COUNTIF('Meetings'!$B$2:$B$201,A154)),1,0)+IF(AND(G154&lt;&gt;"Email",G154&lt;&gt;"LinkedIn",G154&lt;&gt;"Multichannel"),1,0)+IF(AND(R154&lt;&gt;"Yes",R154&lt;&gt;"No"),1,0)))</x:f>
        <x:v>0</x:v>
      </x:c>
    </x:row>
    <x:row r="155" ht="60" customHeight="1">
      <x:c r="A155" s="23"/>
      <x:c r="B155" s="23"/>
      <x:c r="C155" s="23"/>
      <x:c r="D155" s="24"/>
      <x:c r="E155" s="24"/>
      <x:c r="F155" s="24"/>
      <x:c r="G155" s="23"/>
      <x:c r="H155" s="23"/>
      <x:c r="I155" s="23"/>
      <x:c r="J155" s="23"/>
      <x:c r="K155" s="23"/>
      <x:c r="L155" s="23"/>
      <x:c r="M155" s="23"/>
      <x:c r="N155" s="23"/>
      <x:c r="O155" s="23"/>
      <x:c r="P155" s="23"/>
      <x:c r="Q155" s="23"/>
      <x:c r="R155" s="23" t="str">
        <x:v>No</x:v>
      </x:c>
      <x:c r="S155" s="25" t="n">
        <x:f>IF(A155="",IF(COUNTA(B155:Q155)&gt;0,1,0),(IF(COUNTIF($A$2:$A$201,A155)&gt;1,1,0)+IF(OR(B155="",C155="",H155="",O155="",Q155=""),1,0)+IF(OR(NOT(ISNUMBER(D155)),NOT(ISNUMBER(E155)),NOT(ISNUMBER(F155)),D155&lt;=0,E155&lt;D155,F155&lt;E155),1,0)+IF(AND(I155&lt;&gt;"",OR(NOT(ISNUMBER(I155)),I155&lt;0,MOD(I155,1)&lt;&gt;0)),1,0)+IF(AND(J155&lt;&gt;"",OR(NOT(ISNUMBER(J155)),J155&lt;0,MOD(J155,1)&lt;&gt;0)),1,0)+IF(AND(K155&lt;&gt;"",OR(NOT(ISNUMBER(K155)),K155&lt;0,MOD(K155,1)&lt;&gt;0)),1,0)+IF(AND(L155&lt;&gt;"",OR(NOT(ISNUMBER(L155)),L155&lt;0,MOD(L155,1)&lt;&gt;0)),1,0)+IF(AND(M155&lt;&gt;"",OR(NOT(ISNUMBER(M155)),M155&lt;0,MOD(M155,1)&lt;&gt;0)),1,0)+IF(AND(N155&lt;&gt;"",OR(NOT(ISNUMBER(N155)),N155&lt;0,MOD(N155,1)&lt;&gt;0)),1,0)+IF(AND(ISNUMBER(J155),ISNUMBER(I155),J155&gt;I155),1,0)+IF(AND(ISNUMBER(K155),ISNUMBER(J155),K155&gt;J155),1,0)+IF(AND(ISNUMBER(L155),ISNUMBER(I155),L155&gt;I155),1,0)+IF(AND(ISNUMBER(M155),ISNUMBER(L155),M155&gt;L155),1,0)+IF(AND(ISNUMBER(N155),ISNUMBER(M155),N155&gt;M155),1,0)+IF(AND(ISNUMBER(N155),N155&gt;COUNTIF('Meetings'!$B$2:$B$201,A155)),1,0)+IF(AND(G155&lt;&gt;"Email",G155&lt;&gt;"LinkedIn",G155&lt;&gt;"Multichannel"),1,0)+IF(AND(R155&lt;&gt;"Yes",R155&lt;&gt;"No"),1,0)))</x:f>
        <x:v>0</x:v>
      </x:c>
    </x:row>
    <x:row r="156" ht="60" customHeight="1">
      <x:c r="A156" s="23"/>
      <x:c r="B156" s="23"/>
      <x:c r="C156" s="23"/>
      <x:c r="D156" s="24"/>
      <x:c r="E156" s="24"/>
      <x:c r="F156" s="24"/>
      <x:c r="G156" s="23"/>
      <x:c r="H156" s="23"/>
      <x:c r="I156" s="23"/>
      <x:c r="J156" s="23"/>
      <x:c r="K156" s="23"/>
      <x:c r="L156" s="23"/>
      <x:c r="M156" s="23"/>
      <x:c r="N156" s="23"/>
      <x:c r="O156" s="23"/>
      <x:c r="P156" s="23"/>
      <x:c r="Q156" s="23"/>
      <x:c r="R156" s="23" t="str">
        <x:v>No</x:v>
      </x:c>
      <x:c r="S156" s="25" t="n">
        <x:f>IF(A156="",IF(COUNTA(B156:Q156)&gt;0,1,0),(IF(COUNTIF($A$2:$A$201,A156)&gt;1,1,0)+IF(OR(B156="",C156="",H156="",O156="",Q156=""),1,0)+IF(OR(NOT(ISNUMBER(D156)),NOT(ISNUMBER(E156)),NOT(ISNUMBER(F156)),D156&lt;=0,E156&lt;D156,F156&lt;E156),1,0)+IF(AND(I156&lt;&gt;"",OR(NOT(ISNUMBER(I156)),I156&lt;0,MOD(I156,1)&lt;&gt;0)),1,0)+IF(AND(J156&lt;&gt;"",OR(NOT(ISNUMBER(J156)),J156&lt;0,MOD(J156,1)&lt;&gt;0)),1,0)+IF(AND(K156&lt;&gt;"",OR(NOT(ISNUMBER(K156)),K156&lt;0,MOD(K156,1)&lt;&gt;0)),1,0)+IF(AND(L156&lt;&gt;"",OR(NOT(ISNUMBER(L156)),L156&lt;0,MOD(L156,1)&lt;&gt;0)),1,0)+IF(AND(M156&lt;&gt;"",OR(NOT(ISNUMBER(M156)),M156&lt;0,MOD(M156,1)&lt;&gt;0)),1,0)+IF(AND(N156&lt;&gt;"",OR(NOT(ISNUMBER(N156)),N156&lt;0,MOD(N156,1)&lt;&gt;0)),1,0)+IF(AND(ISNUMBER(J156),ISNUMBER(I156),J156&gt;I156),1,0)+IF(AND(ISNUMBER(K156),ISNUMBER(J156),K156&gt;J156),1,0)+IF(AND(ISNUMBER(L156),ISNUMBER(I156),L156&gt;I156),1,0)+IF(AND(ISNUMBER(M156),ISNUMBER(L156),M156&gt;L156),1,0)+IF(AND(ISNUMBER(N156),ISNUMBER(M156),N156&gt;M156),1,0)+IF(AND(ISNUMBER(N156),N156&gt;COUNTIF('Meetings'!$B$2:$B$201,A156)),1,0)+IF(AND(G156&lt;&gt;"Email",G156&lt;&gt;"LinkedIn",G156&lt;&gt;"Multichannel"),1,0)+IF(AND(R156&lt;&gt;"Yes",R156&lt;&gt;"No"),1,0)))</x:f>
        <x:v>0</x:v>
      </x:c>
    </x:row>
    <x:row r="157" ht="60" customHeight="1">
      <x:c r="A157" s="23"/>
      <x:c r="B157" s="23"/>
      <x:c r="C157" s="23"/>
      <x:c r="D157" s="24"/>
      <x:c r="E157" s="24"/>
      <x:c r="F157" s="24"/>
      <x:c r="G157" s="23"/>
      <x:c r="H157" s="23"/>
      <x:c r="I157" s="23"/>
      <x:c r="J157" s="23"/>
      <x:c r="K157" s="23"/>
      <x:c r="L157" s="23"/>
      <x:c r="M157" s="23"/>
      <x:c r="N157" s="23"/>
      <x:c r="O157" s="23"/>
      <x:c r="P157" s="23"/>
      <x:c r="Q157" s="23"/>
      <x:c r="R157" s="23" t="str">
        <x:v>No</x:v>
      </x:c>
      <x:c r="S157" s="25" t="n">
        <x:f>IF(A157="",IF(COUNTA(B157:Q157)&gt;0,1,0),(IF(COUNTIF($A$2:$A$201,A157)&gt;1,1,0)+IF(OR(B157="",C157="",H157="",O157="",Q157=""),1,0)+IF(OR(NOT(ISNUMBER(D157)),NOT(ISNUMBER(E157)),NOT(ISNUMBER(F157)),D157&lt;=0,E157&lt;D157,F157&lt;E157),1,0)+IF(AND(I157&lt;&gt;"",OR(NOT(ISNUMBER(I157)),I157&lt;0,MOD(I157,1)&lt;&gt;0)),1,0)+IF(AND(J157&lt;&gt;"",OR(NOT(ISNUMBER(J157)),J157&lt;0,MOD(J157,1)&lt;&gt;0)),1,0)+IF(AND(K157&lt;&gt;"",OR(NOT(ISNUMBER(K157)),K157&lt;0,MOD(K157,1)&lt;&gt;0)),1,0)+IF(AND(L157&lt;&gt;"",OR(NOT(ISNUMBER(L157)),L157&lt;0,MOD(L157,1)&lt;&gt;0)),1,0)+IF(AND(M157&lt;&gt;"",OR(NOT(ISNUMBER(M157)),M157&lt;0,MOD(M157,1)&lt;&gt;0)),1,0)+IF(AND(N157&lt;&gt;"",OR(NOT(ISNUMBER(N157)),N157&lt;0,MOD(N157,1)&lt;&gt;0)),1,0)+IF(AND(ISNUMBER(J157),ISNUMBER(I157),J157&gt;I157),1,0)+IF(AND(ISNUMBER(K157),ISNUMBER(J157),K157&gt;J157),1,0)+IF(AND(ISNUMBER(L157),ISNUMBER(I157),L157&gt;I157),1,0)+IF(AND(ISNUMBER(M157),ISNUMBER(L157),M157&gt;L157),1,0)+IF(AND(ISNUMBER(N157),ISNUMBER(M157),N157&gt;M157),1,0)+IF(AND(ISNUMBER(N157),N157&gt;COUNTIF('Meetings'!$B$2:$B$201,A157)),1,0)+IF(AND(G157&lt;&gt;"Email",G157&lt;&gt;"LinkedIn",G157&lt;&gt;"Multichannel"),1,0)+IF(AND(R157&lt;&gt;"Yes",R157&lt;&gt;"No"),1,0)))</x:f>
        <x:v>0</x:v>
      </x:c>
    </x:row>
    <x:row r="158" ht="60" customHeight="1">
      <x:c r="A158" s="23"/>
      <x:c r="B158" s="23"/>
      <x:c r="C158" s="23"/>
      <x:c r="D158" s="24"/>
      <x:c r="E158" s="24"/>
      <x:c r="F158" s="24"/>
      <x:c r="G158" s="23"/>
      <x:c r="H158" s="23"/>
      <x:c r="I158" s="23"/>
      <x:c r="J158" s="23"/>
      <x:c r="K158" s="23"/>
      <x:c r="L158" s="23"/>
      <x:c r="M158" s="23"/>
      <x:c r="N158" s="23"/>
      <x:c r="O158" s="23"/>
      <x:c r="P158" s="23"/>
      <x:c r="Q158" s="23"/>
      <x:c r="R158" s="23" t="str">
        <x:v>No</x:v>
      </x:c>
      <x:c r="S158" s="25" t="n">
        <x:f>IF(A158="",IF(COUNTA(B158:Q158)&gt;0,1,0),(IF(COUNTIF($A$2:$A$201,A158)&gt;1,1,0)+IF(OR(B158="",C158="",H158="",O158="",Q158=""),1,0)+IF(OR(NOT(ISNUMBER(D158)),NOT(ISNUMBER(E158)),NOT(ISNUMBER(F158)),D158&lt;=0,E158&lt;D158,F158&lt;E158),1,0)+IF(AND(I158&lt;&gt;"",OR(NOT(ISNUMBER(I158)),I158&lt;0,MOD(I158,1)&lt;&gt;0)),1,0)+IF(AND(J158&lt;&gt;"",OR(NOT(ISNUMBER(J158)),J158&lt;0,MOD(J158,1)&lt;&gt;0)),1,0)+IF(AND(K158&lt;&gt;"",OR(NOT(ISNUMBER(K158)),K158&lt;0,MOD(K158,1)&lt;&gt;0)),1,0)+IF(AND(L158&lt;&gt;"",OR(NOT(ISNUMBER(L158)),L158&lt;0,MOD(L158,1)&lt;&gt;0)),1,0)+IF(AND(M158&lt;&gt;"",OR(NOT(ISNUMBER(M158)),M158&lt;0,MOD(M158,1)&lt;&gt;0)),1,0)+IF(AND(N158&lt;&gt;"",OR(NOT(ISNUMBER(N158)),N158&lt;0,MOD(N158,1)&lt;&gt;0)),1,0)+IF(AND(ISNUMBER(J158),ISNUMBER(I158),J158&gt;I158),1,0)+IF(AND(ISNUMBER(K158),ISNUMBER(J158),K158&gt;J158),1,0)+IF(AND(ISNUMBER(L158),ISNUMBER(I158),L158&gt;I158),1,0)+IF(AND(ISNUMBER(M158),ISNUMBER(L158),M158&gt;L158),1,0)+IF(AND(ISNUMBER(N158),ISNUMBER(M158),N158&gt;M158),1,0)+IF(AND(ISNUMBER(N158),N158&gt;COUNTIF('Meetings'!$B$2:$B$201,A158)),1,0)+IF(AND(G158&lt;&gt;"Email",G158&lt;&gt;"LinkedIn",G158&lt;&gt;"Multichannel"),1,0)+IF(AND(R158&lt;&gt;"Yes",R158&lt;&gt;"No"),1,0)))</x:f>
        <x:v>0</x:v>
      </x:c>
    </x:row>
    <x:row r="159" ht="60" customHeight="1">
      <x:c r="A159" s="23"/>
      <x:c r="B159" s="23"/>
      <x:c r="C159" s="23"/>
      <x:c r="D159" s="24"/>
      <x:c r="E159" s="24"/>
      <x:c r="F159" s="24"/>
      <x:c r="G159" s="23"/>
      <x:c r="H159" s="23"/>
      <x:c r="I159" s="23"/>
      <x:c r="J159" s="23"/>
      <x:c r="K159" s="23"/>
      <x:c r="L159" s="23"/>
      <x:c r="M159" s="23"/>
      <x:c r="N159" s="23"/>
      <x:c r="O159" s="23"/>
      <x:c r="P159" s="23"/>
      <x:c r="Q159" s="23"/>
      <x:c r="R159" s="23" t="str">
        <x:v>No</x:v>
      </x:c>
      <x:c r="S159" s="25" t="n">
        <x:f>IF(A159="",IF(COUNTA(B159:Q159)&gt;0,1,0),(IF(COUNTIF($A$2:$A$201,A159)&gt;1,1,0)+IF(OR(B159="",C159="",H159="",O159="",Q159=""),1,0)+IF(OR(NOT(ISNUMBER(D159)),NOT(ISNUMBER(E159)),NOT(ISNUMBER(F159)),D159&lt;=0,E159&lt;D159,F159&lt;E159),1,0)+IF(AND(I159&lt;&gt;"",OR(NOT(ISNUMBER(I159)),I159&lt;0,MOD(I159,1)&lt;&gt;0)),1,0)+IF(AND(J159&lt;&gt;"",OR(NOT(ISNUMBER(J159)),J159&lt;0,MOD(J159,1)&lt;&gt;0)),1,0)+IF(AND(K159&lt;&gt;"",OR(NOT(ISNUMBER(K159)),K159&lt;0,MOD(K159,1)&lt;&gt;0)),1,0)+IF(AND(L159&lt;&gt;"",OR(NOT(ISNUMBER(L159)),L159&lt;0,MOD(L159,1)&lt;&gt;0)),1,0)+IF(AND(M159&lt;&gt;"",OR(NOT(ISNUMBER(M159)),M159&lt;0,MOD(M159,1)&lt;&gt;0)),1,0)+IF(AND(N159&lt;&gt;"",OR(NOT(ISNUMBER(N159)),N159&lt;0,MOD(N159,1)&lt;&gt;0)),1,0)+IF(AND(ISNUMBER(J159),ISNUMBER(I159),J159&gt;I159),1,0)+IF(AND(ISNUMBER(K159),ISNUMBER(J159),K159&gt;J159),1,0)+IF(AND(ISNUMBER(L159),ISNUMBER(I159),L159&gt;I159),1,0)+IF(AND(ISNUMBER(M159),ISNUMBER(L159),M159&gt;L159),1,0)+IF(AND(ISNUMBER(N159),ISNUMBER(M159),N159&gt;M159),1,0)+IF(AND(ISNUMBER(N159),N159&gt;COUNTIF('Meetings'!$B$2:$B$201,A159)),1,0)+IF(AND(G159&lt;&gt;"Email",G159&lt;&gt;"LinkedIn",G159&lt;&gt;"Multichannel"),1,0)+IF(AND(R159&lt;&gt;"Yes",R159&lt;&gt;"No"),1,0)))</x:f>
        <x:v>0</x:v>
      </x:c>
    </x:row>
    <x:row r="160" ht="60" customHeight="1">
      <x:c r="A160" s="23"/>
      <x:c r="B160" s="23"/>
      <x:c r="C160" s="23"/>
      <x:c r="D160" s="24"/>
      <x:c r="E160" s="24"/>
      <x:c r="F160" s="24"/>
      <x:c r="G160" s="23"/>
      <x:c r="H160" s="23"/>
      <x:c r="I160" s="23"/>
      <x:c r="J160" s="23"/>
      <x:c r="K160" s="23"/>
      <x:c r="L160" s="23"/>
      <x:c r="M160" s="23"/>
      <x:c r="N160" s="23"/>
      <x:c r="O160" s="23"/>
      <x:c r="P160" s="23"/>
      <x:c r="Q160" s="23"/>
      <x:c r="R160" s="23" t="str">
        <x:v>No</x:v>
      </x:c>
      <x:c r="S160" s="25" t="n">
        <x:f>IF(A160="",IF(COUNTA(B160:Q160)&gt;0,1,0),(IF(COUNTIF($A$2:$A$201,A160)&gt;1,1,0)+IF(OR(B160="",C160="",H160="",O160="",Q160=""),1,0)+IF(OR(NOT(ISNUMBER(D160)),NOT(ISNUMBER(E160)),NOT(ISNUMBER(F160)),D160&lt;=0,E160&lt;D160,F160&lt;E160),1,0)+IF(AND(I160&lt;&gt;"",OR(NOT(ISNUMBER(I160)),I160&lt;0,MOD(I160,1)&lt;&gt;0)),1,0)+IF(AND(J160&lt;&gt;"",OR(NOT(ISNUMBER(J160)),J160&lt;0,MOD(J160,1)&lt;&gt;0)),1,0)+IF(AND(K160&lt;&gt;"",OR(NOT(ISNUMBER(K160)),K160&lt;0,MOD(K160,1)&lt;&gt;0)),1,0)+IF(AND(L160&lt;&gt;"",OR(NOT(ISNUMBER(L160)),L160&lt;0,MOD(L160,1)&lt;&gt;0)),1,0)+IF(AND(M160&lt;&gt;"",OR(NOT(ISNUMBER(M160)),M160&lt;0,MOD(M160,1)&lt;&gt;0)),1,0)+IF(AND(N160&lt;&gt;"",OR(NOT(ISNUMBER(N160)),N160&lt;0,MOD(N160,1)&lt;&gt;0)),1,0)+IF(AND(ISNUMBER(J160),ISNUMBER(I160),J160&gt;I160),1,0)+IF(AND(ISNUMBER(K160),ISNUMBER(J160),K160&gt;J160),1,0)+IF(AND(ISNUMBER(L160),ISNUMBER(I160),L160&gt;I160),1,0)+IF(AND(ISNUMBER(M160),ISNUMBER(L160),M160&gt;L160),1,0)+IF(AND(ISNUMBER(N160),ISNUMBER(M160),N160&gt;M160),1,0)+IF(AND(ISNUMBER(N160),N160&gt;COUNTIF('Meetings'!$B$2:$B$201,A160)),1,0)+IF(AND(G160&lt;&gt;"Email",G160&lt;&gt;"LinkedIn",G160&lt;&gt;"Multichannel"),1,0)+IF(AND(R160&lt;&gt;"Yes",R160&lt;&gt;"No"),1,0)))</x:f>
        <x:v>0</x:v>
      </x:c>
    </x:row>
    <x:row r="161" ht="60" customHeight="1">
      <x:c r="A161" s="23"/>
      <x:c r="B161" s="23"/>
      <x:c r="C161" s="23"/>
      <x:c r="D161" s="24"/>
      <x:c r="E161" s="24"/>
      <x:c r="F161" s="24"/>
      <x:c r="G161" s="23"/>
      <x:c r="H161" s="23"/>
      <x:c r="I161" s="23"/>
      <x:c r="J161" s="23"/>
      <x:c r="K161" s="23"/>
      <x:c r="L161" s="23"/>
      <x:c r="M161" s="23"/>
      <x:c r="N161" s="23"/>
      <x:c r="O161" s="23"/>
      <x:c r="P161" s="23"/>
      <x:c r="Q161" s="23"/>
      <x:c r="R161" s="23" t="str">
        <x:v>No</x:v>
      </x:c>
      <x:c r="S161" s="25" t="n">
        <x:f>IF(A161="",IF(COUNTA(B161:Q161)&gt;0,1,0),(IF(COUNTIF($A$2:$A$201,A161)&gt;1,1,0)+IF(OR(B161="",C161="",H161="",O161="",Q161=""),1,0)+IF(OR(NOT(ISNUMBER(D161)),NOT(ISNUMBER(E161)),NOT(ISNUMBER(F161)),D161&lt;=0,E161&lt;D161,F161&lt;E161),1,0)+IF(AND(I161&lt;&gt;"",OR(NOT(ISNUMBER(I161)),I161&lt;0,MOD(I161,1)&lt;&gt;0)),1,0)+IF(AND(J161&lt;&gt;"",OR(NOT(ISNUMBER(J161)),J161&lt;0,MOD(J161,1)&lt;&gt;0)),1,0)+IF(AND(K161&lt;&gt;"",OR(NOT(ISNUMBER(K161)),K161&lt;0,MOD(K161,1)&lt;&gt;0)),1,0)+IF(AND(L161&lt;&gt;"",OR(NOT(ISNUMBER(L161)),L161&lt;0,MOD(L161,1)&lt;&gt;0)),1,0)+IF(AND(M161&lt;&gt;"",OR(NOT(ISNUMBER(M161)),M161&lt;0,MOD(M161,1)&lt;&gt;0)),1,0)+IF(AND(N161&lt;&gt;"",OR(NOT(ISNUMBER(N161)),N161&lt;0,MOD(N161,1)&lt;&gt;0)),1,0)+IF(AND(ISNUMBER(J161),ISNUMBER(I161),J161&gt;I161),1,0)+IF(AND(ISNUMBER(K161),ISNUMBER(J161),K161&gt;J161),1,0)+IF(AND(ISNUMBER(L161),ISNUMBER(I161),L161&gt;I161),1,0)+IF(AND(ISNUMBER(M161),ISNUMBER(L161),M161&gt;L161),1,0)+IF(AND(ISNUMBER(N161),ISNUMBER(M161),N161&gt;M161),1,0)+IF(AND(ISNUMBER(N161),N161&gt;COUNTIF('Meetings'!$B$2:$B$201,A161)),1,0)+IF(AND(G161&lt;&gt;"Email",G161&lt;&gt;"LinkedIn",G161&lt;&gt;"Multichannel"),1,0)+IF(AND(R161&lt;&gt;"Yes",R161&lt;&gt;"No"),1,0)))</x:f>
        <x:v>0</x:v>
      </x:c>
    </x:row>
    <x:row r="162" ht="60" customHeight="1">
      <x:c r="A162" s="23"/>
      <x:c r="B162" s="23"/>
      <x:c r="C162" s="23"/>
      <x:c r="D162" s="24"/>
      <x:c r="E162" s="24"/>
      <x:c r="F162" s="24"/>
      <x:c r="G162" s="23"/>
      <x:c r="H162" s="23"/>
      <x:c r="I162" s="23"/>
      <x:c r="J162" s="23"/>
      <x:c r="K162" s="23"/>
      <x:c r="L162" s="23"/>
      <x:c r="M162" s="23"/>
      <x:c r="N162" s="23"/>
      <x:c r="O162" s="23"/>
      <x:c r="P162" s="23"/>
      <x:c r="Q162" s="23"/>
      <x:c r="R162" s="23" t="str">
        <x:v>No</x:v>
      </x:c>
      <x:c r="S162" s="25" t="n">
        <x:f>IF(A162="",IF(COUNTA(B162:Q162)&gt;0,1,0),(IF(COUNTIF($A$2:$A$201,A162)&gt;1,1,0)+IF(OR(B162="",C162="",H162="",O162="",Q162=""),1,0)+IF(OR(NOT(ISNUMBER(D162)),NOT(ISNUMBER(E162)),NOT(ISNUMBER(F162)),D162&lt;=0,E162&lt;D162,F162&lt;E162),1,0)+IF(AND(I162&lt;&gt;"",OR(NOT(ISNUMBER(I162)),I162&lt;0,MOD(I162,1)&lt;&gt;0)),1,0)+IF(AND(J162&lt;&gt;"",OR(NOT(ISNUMBER(J162)),J162&lt;0,MOD(J162,1)&lt;&gt;0)),1,0)+IF(AND(K162&lt;&gt;"",OR(NOT(ISNUMBER(K162)),K162&lt;0,MOD(K162,1)&lt;&gt;0)),1,0)+IF(AND(L162&lt;&gt;"",OR(NOT(ISNUMBER(L162)),L162&lt;0,MOD(L162,1)&lt;&gt;0)),1,0)+IF(AND(M162&lt;&gt;"",OR(NOT(ISNUMBER(M162)),M162&lt;0,MOD(M162,1)&lt;&gt;0)),1,0)+IF(AND(N162&lt;&gt;"",OR(NOT(ISNUMBER(N162)),N162&lt;0,MOD(N162,1)&lt;&gt;0)),1,0)+IF(AND(ISNUMBER(J162),ISNUMBER(I162),J162&gt;I162),1,0)+IF(AND(ISNUMBER(K162),ISNUMBER(J162),K162&gt;J162),1,0)+IF(AND(ISNUMBER(L162),ISNUMBER(I162),L162&gt;I162),1,0)+IF(AND(ISNUMBER(M162),ISNUMBER(L162),M162&gt;L162),1,0)+IF(AND(ISNUMBER(N162),ISNUMBER(M162),N162&gt;M162),1,0)+IF(AND(ISNUMBER(N162),N162&gt;COUNTIF('Meetings'!$B$2:$B$201,A162)),1,0)+IF(AND(G162&lt;&gt;"Email",G162&lt;&gt;"LinkedIn",G162&lt;&gt;"Multichannel"),1,0)+IF(AND(R162&lt;&gt;"Yes",R162&lt;&gt;"No"),1,0)))</x:f>
        <x:v>0</x:v>
      </x:c>
    </x:row>
    <x:row r="163" ht="60" customHeight="1">
      <x:c r="A163" s="23"/>
      <x:c r="B163" s="23"/>
      <x:c r="C163" s="23"/>
      <x:c r="D163" s="24"/>
      <x:c r="E163" s="24"/>
      <x:c r="F163" s="24"/>
      <x:c r="G163" s="23"/>
      <x:c r="H163" s="23"/>
      <x:c r="I163" s="23"/>
      <x:c r="J163" s="23"/>
      <x:c r="K163" s="23"/>
      <x:c r="L163" s="23"/>
      <x:c r="M163" s="23"/>
      <x:c r="N163" s="23"/>
      <x:c r="O163" s="23"/>
      <x:c r="P163" s="23"/>
      <x:c r="Q163" s="23"/>
      <x:c r="R163" s="23" t="str">
        <x:v>No</x:v>
      </x:c>
      <x:c r="S163" s="25" t="n">
        <x:f>IF(A163="",IF(COUNTA(B163:Q163)&gt;0,1,0),(IF(COUNTIF($A$2:$A$201,A163)&gt;1,1,0)+IF(OR(B163="",C163="",H163="",O163="",Q163=""),1,0)+IF(OR(NOT(ISNUMBER(D163)),NOT(ISNUMBER(E163)),NOT(ISNUMBER(F163)),D163&lt;=0,E163&lt;D163,F163&lt;E163),1,0)+IF(AND(I163&lt;&gt;"",OR(NOT(ISNUMBER(I163)),I163&lt;0,MOD(I163,1)&lt;&gt;0)),1,0)+IF(AND(J163&lt;&gt;"",OR(NOT(ISNUMBER(J163)),J163&lt;0,MOD(J163,1)&lt;&gt;0)),1,0)+IF(AND(K163&lt;&gt;"",OR(NOT(ISNUMBER(K163)),K163&lt;0,MOD(K163,1)&lt;&gt;0)),1,0)+IF(AND(L163&lt;&gt;"",OR(NOT(ISNUMBER(L163)),L163&lt;0,MOD(L163,1)&lt;&gt;0)),1,0)+IF(AND(M163&lt;&gt;"",OR(NOT(ISNUMBER(M163)),M163&lt;0,MOD(M163,1)&lt;&gt;0)),1,0)+IF(AND(N163&lt;&gt;"",OR(NOT(ISNUMBER(N163)),N163&lt;0,MOD(N163,1)&lt;&gt;0)),1,0)+IF(AND(ISNUMBER(J163),ISNUMBER(I163),J163&gt;I163),1,0)+IF(AND(ISNUMBER(K163),ISNUMBER(J163),K163&gt;J163),1,0)+IF(AND(ISNUMBER(L163),ISNUMBER(I163),L163&gt;I163),1,0)+IF(AND(ISNUMBER(M163),ISNUMBER(L163),M163&gt;L163),1,0)+IF(AND(ISNUMBER(N163),ISNUMBER(M163),N163&gt;M163),1,0)+IF(AND(ISNUMBER(N163),N163&gt;COUNTIF('Meetings'!$B$2:$B$201,A163)),1,0)+IF(AND(G163&lt;&gt;"Email",G163&lt;&gt;"LinkedIn",G163&lt;&gt;"Multichannel"),1,0)+IF(AND(R163&lt;&gt;"Yes",R163&lt;&gt;"No"),1,0)))</x:f>
        <x:v>0</x:v>
      </x:c>
    </x:row>
    <x:row r="164" ht="60" customHeight="1">
      <x:c r="A164" s="23"/>
      <x:c r="B164" s="23"/>
      <x:c r="C164" s="23"/>
      <x:c r="D164" s="24"/>
      <x:c r="E164" s="24"/>
      <x:c r="F164" s="24"/>
      <x:c r="G164" s="23"/>
      <x:c r="H164" s="23"/>
      <x:c r="I164" s="23"/>
      <x:c r="J164" s="23"/>
      <x:c r="K164" s="23"/>
      <x:c r="L164" s="23"/>
      <x:c r="M164" s="23"/>
      <x:c r="N164" s="23"/>
      <x:c r="O164" s="23"/>
      <x:c r="P164" s="23"/>
      <x:c r="Q164" s="23"/>
      <x:c r="R164" s="23" t="str">
        <x:v>No</x:v>
      </x:c>
      <x:c r="S164" s="25" t="n">
        <x:f>IF(A164="",IF(COUNTA(B164:Q164)&gt;0,1,0),(IF(COUNTIF($A$2:$A$201,A164)&gt;1,1,0)+IF(OR(B164="",C164="",H164="",O164="",Q164=""),1,0)+IF(OR(NOT(ISNUMBER(D164)),NOT(ISNUMBER(E164)),NOT(ISNUMBER(F164)),D164&lt;=0,E164&lt;D164,F164&lt;E164),1,0)+IF(AND(I164&lt;&gt;"",OR(NOT(ISNUMBER(I164)),I164&lt;0,MOD(I164,1)&lt;&gt;0)),1,0)+IF(AND(J164&lt;&gt;"",OR(NOT(ISNUMBER(J164)),J164&lt;0,MOD(J164,1)&lt;&gt;0)),1,0)+IF(AND(K164&lt;&gt;"",OR(NOT(ISNUMBER(K164)),K164&lt;0,MOD(K164,1)&lt;&gt;0)),1,0)+IF(AND(L164&lt;&gt;"",OR(NOT(ISNUMBER(L164)),L164&lt;0,MOD(L164,1)&lt;&gt;0)),1,0)+IF(AND(M164&lt;&gt;"",OR(NOT(ISNUMBER(M164)),M164&lt;0,MOD(M164,1)&lt;&gt;0)),1,0)+IF(AND(N164&lt;&gt;"",OR(NOT(ISNUMBER(N164)),N164&lt;0,MOD(N164,1)&lt;&gt;0)),1,0)+IF(AND(ISNUMBER(J164),ISNUMBER(I164),J164&gt;I164),1,0)+IF(AND(ISNUMBER(K164),ISNUMBER(J164),K164&gt;J164),1,0)+IF(AND(ISNUMBER(L164),ISNUMBER(I164),L164&gt;I164),1,0)+IF(AND(ISNUMBER(M164),ISNUMBER(L164),M164&gt;L164),1,0)+IF(AND(ISNUMBER(N164),ISNUMBER(M164),N164&gt;M164),1,0)+IF(AND(ISNUMBER(N164),N164&gt;COUNTIF('Meetings'!$B$2:$B$201,A164)),1,0)+IF(AND(G164&lt;&gt;"Email",G164&lt;&gt;"LinkedIn",G164&lt;&gt;"Multichannel"),1,0)+IF(AND(R164&lt;&gt;"Yes",R164&lt;&gt;"No"),1,0)))</x:f>
        <x:v>0</x:v>
      </x:c>
    </x:row>
    <x:row r="165" ht="60" customHeight="1">
      <x:c r="A165" s="23"/>
      <x:c r="B165" s="23"/>
      <x:c r="C165" s="23"/>
      <x:c r="D165" s="24"/>
      <x:c r="E165" s="24"/>
      <x:c r="F165" s="24"/>
      <x:c r="G165" s="23"/>
      <x:c r="H165" s="23"/>
      <x:c r="I165" s="23"/>
      <x:c r="J165" s="23"/>
      <x:c r="K165" s="23"/>
      <x:c r="L165" s="23"/>
      <x:c r="M165" s="23"/>
      <x:c r="N165" s="23"/>
      <x:c r="O165" s="23"/>
      <x:c r="P165" s="23"/>
      <x:c r="Q165" s="23"/>
      <x:c r="R165" s="23" t="str">
        <x:v>No</x:v>
      </x:c>
      <x:c r="S165" s="25" t="n">
        <x:f>IF(A165="",IF(COUNTA(B165:Q165)&gt;0,1,0),(IF(COUNTIF($A$2:$A$201,A165)&gt;1,1,0)+IF(OR(B165="",C165="",H165="",O165="",Q165=""),1,0)+IF(OR(NOT(ISNUMBER(D165)),NOT(ISNUMBER(E165)),NOT(ISNUMBER(F165)),D165&lt;=0,E165&lt;D165,F165&lt;E165),1,0)+IF(AND(I165&lt;&gt;"",OR(NOT(ISNUMBER(I165)),I165&lt;0,MOD(I165,1)&lt;&gt;0)),1,0)+IF(AND(J165&lt;&gt;"",OR(NOT(ISNUMBER(J165)),J165&lt;0,MOD(J165,1)&lt;&gt;0)),1,0)+IF(AND(K165&lt;&gt;"",OR(NOT(ISNUMBER(K165)),K165&lt;0,MOD(K165,1)&lt;&gt;0)),1,0)+IF(AND(L165&lt;&gt;"",OR(NOT(ISNUMBER(L165)),L165&lt;0,MOD(L165,1)&lt;&gt;0)),1,0)+IF(AND(M165&lt;&gt;"",OR(NOT(ISNUMBER(M165)),M165&lt;0,MOD(M165,1)&lt;&gt;0)),1,0)+IF(AND(N165&lt;&gt;"",OR(NOT(ISNUMBER(N165)),N165&lt;0,MOD(N165,1)&lt;&gt;0)),1,0)+IF(AND(ISNUMBER(J165),ISNUMBER(I165),J165&gt;I165),1,0)+IF(AND(ISNUMBER(K165),ISNUMBER(J165),K165&gt;J165),1,0)+IF(AND(ISNUMBER(L165),ISNUMBER(I165),L165&gt;I165),1,0)+IF(AND(ISNUMBER(M165),ISNUMBER(L165),M165&gt;L165),1,0)+IF(AND(ISNUMBER(N165),ISNUMBER(M165),N165&gt;M165),1,0)+IF(AND(ISNUMBER(N165),N165&gt;COUNTIF('Meetings'!$B$2:$B$201,A165)),1,0)+IF(AND(G165&lt;&gt;"Email",G165&lt;&gt;"LinkedIn",G165&lt;&gt;"Multichannel"),1,0)+IF(AND(R165&lt;&gt;"Yes",R165&lt;&gt;"No"),1,0)))</x:f>
        <x:v>0</x:v>
      </x:c>
    </x:row>
    <x:row r="166" ht="60" customHeight="1">
      <x:c r="A166" s="23"/>
      <x:c r="B166" s="23"/>
      <x:c r="C166" s="23"/>
      <x:c r="D166" s="24"/>
      <x:c r="E166" s="24"/>
      <x:c r="F166" s="24"/>
      <x:c r="G166" s="23"/>
      <x:c r="H166" s="23"/>
      <x:c r="I166" s="23"/>
      <x:c r="J166" s="23"/>
      <x:c r="K166" s="23"/>
      <x:c r="L166" s="23"/>
      <x:c r="M166" s="23"/>
      <x:c r="N166" s="23"/>
      <x:c r="O166" s="23"/>
      <x:c r="P166" s="23"/>
      <x:c r="Q166" s="23"/>
      <x:c r="R166" s="23" t="str">
        <x:v>No</x:v>
      </x:c>
      <x:c r="S166" s="25" t="n">
        <x:f>IF(A166="",IF(COUNTA(B166:Q166)&gt;0,1,0),(IF(COUNTIF($A$2:$A$201,A166)&gt;1,1,0)+IF(OR(B166="",C166="",H166="",O166="",Q166=""),1,0)+IF(OR(NOT(ISNUMBER(D166)),NOT(ISNUMBER(E166)),NOT(ISNUMBER(F166)),D166&lt;=0,E166&lt;D166,F166&lt;E166),1,0)+IF(AND(I166&lt;&gt;"",OR(NOT(ISNUMBER(I166)),I166&lt;0,MOD(I166,1)&lt;&gt;0)),1,0)+IF(AND(J166&lt;&gt;"",OR(NOT(ISNUMBER(J166)),J166&lt;0,MOD(J166,1)&lt;&gt;0)),1,0)+IF(AND(K166&lt;&gt;"",OR(NOT(ISNUMBER(K166)),K166&lt;0,MOD(K166,1)&lt;&gt;0)),1,0)+IF(AND(L166&lt;&gt;"",OR(NOT(ISNUMBER(L166)),L166&lt;0,MOD(L166,1)&lt;&gt;0)),1,0)+IF(AND(M166&lt;&gt;"",OR(NOT(ISNUMBER(M166)),M166&lt;0,MOD(M166,1)&lt;&gt;0)),1,0)+IF(AND(N166&lt;&gt;"",OR(NOT(ISNUMBER(N166)),N166&lt;0,MOD(N166,1)&lt;&gt;0)),1,0)+IF(AND(ISNUMBER(J166),ISNUMBER(I166),J166&gt;I166),1,0)+IF(AND(ISNUMBER(K166),ISNUMBER(J166),K166&gt;J166),1,0)+IF(AND(ISNUMBER(L166),ISNUMBER(I166),L166&gt;I166),1,0)+IF(AND(ISNUMBER(M166),ISNUMBER(L166),M166&gt;L166),1,0)+IF(AND(ISNUMBER(N166),ISNUMBER(M166),N166&gt;M166),1,0)+IF(AND(ISNUMBER(N166),N166&gt;COUNTIF('Meetings'!$B$2:$B$201,A166)),1,0)+IF(AND(G166&lt;&gt;"Email",G166&lt;&gt;"LinkedIn",G166&lt;&gt;"Multichannel"),1,0)+IF(AND(R166&lt;&gt;"Yes",R166&lt;&gt;"No"),1,0)))</x:f>
        <x:v>0</x:v>
      </x:c>
    </x:row>
    <x:row r="167" ht="60" customHeight="1">
      <x:c r="A167" s="23"/>
      <x:c r="B167" s="23"/>
      <x:c r="C167" s="23"/>
      <x:c r="D167" s="24"/>
      <x:c r="E167" s="24"/>
      <x:c r="F167" s="24"/>
      <x:c r="G167" s="23"/>
      <x:c r="H167" s="23"/>
      <x:c r="I167" s="23"/>
      <x:c r="J167" s="23"/>
      <x:c r="K167" s="23"/>
      <x:c r="L167" s="23"/>
      <x:c r="M167" s="23"/>
      <x:c r="N167" s="23"/>
      <x:c r="O167" s="23"/>
      <x:c r="P167" s="23"/>
      <x:c r="Q167" s="23"/>
      <x:c r="R167" s="23" t="str">
        <x:v>No</x:v>
      </x:c>
      <x:c r="S167" s="25" t="n">
        <x:f>IF(A167="",IF(COUNTA(B167:Q167)&gt;0,1,0),(IF(COUNTIF($A$2:$A$201,A167)&gt;1,1,0)+IF(OR(B167="",C167="",H167="",O167="",Q167=""),1,0)+IF(OR(NOT(ISNUMBER(D167)),NOT(ISNUMBER(E167)),NOT(ISNUMBER(F167)),D167&lt;=0,E167&lt;D167,F167&lt;E167),1,0)+IF(AND(I167&lt;&gt;"",OR(NOT(ISNUMBER(I167)),I167&lt;0,MOD(I167,1)&lt;&gt;0)),1,0)+IF(AND(J167&lt;&gt;"",OR(NOT(ISNUMBER(J167)),J167&lt;0,MOD(J167,1)&lt;&gt;0)),1,0)+IF(AND(K167&lt;&gt;"",OR(NOT(ISNUMBER(K167)),K167&lt;0,MOD(K167,1)&lt;&gt;0)),1,0)+IF(AND(L167&lt;&gt;"",OR(NOT(ISNUMBER(L167)),L167&lt;0,MOD(L167,1)&lt;&gt;0)),1,0)+IF(AND(M167&lt;&gt;"",OR(NOT(ISNUMBER(M167)),M167&lt;0,MOD(M167,1)&lt;&gt;0)),1,0)+IF(AND(N167&lt;&gt;"",OR(NOT(ISNUMBER(N167)),N167&lt;0,MOD(N167,1)&lt;&gt;0)),1,0)+IF(AND(ISNUMBER(J167),ISNUMBER(I167),J167&gt;I167),1,0)+IF(AND(ISNUMBER(K167),ISNUMBER(J167),K167&gt;J167),1,0)+IF(AND(ISNUMBER(L167),ISNUMBER(I167),L167&gt;I167),1,0)+IF(AND(ISNUMBER(M167),ISNUMBER(L167),M167&gt;L167),1,0)+IF(AND(ISNUMBER(N167),ISNUMBER(M167),N167&gt;M167),1,0)+IF(AND(ISNUMBER(N167),N167&gt;COUNTIF('Meetings'!$B$2:$B$201,A167)),1,0)+IF(AND(G167&lt;&gt;"Email",G167&lt;&gt;"LinkedIn",G167&lt;&gt;"Multichannel"),1,0)+IF(AND(R167&lt;&gt;"Yes",R167&lt;&gt;"No"),1,0)))</x:f>
        <x:v>0</x:v>
      </x:c>
    </x:row>
    <x:row r="168" ht="60" customHeight="1">
      <x:c r="A168" s="23"/>
      <x:c r="B168" s="23"/>
      <x:c r="C168" s="23"/>
      <x:c r="D168" s="24"/>
      <x:c r="E168" s="24"/>
      <x:c r="F168" s="24"/>
      <x:c r="G168" s="23"/>
      <x:c r="H168" s="23"/>
      <x:c r="I168" s="23"/>
      <x:c r="J168" s="23"/>
      <x:c r="K168" s="23"/>
      <x:c r="L168" s="23"/>
      <x:c r="M168" s="23"/>
      <x:c r="N168" s="23"/>
      <x:c r="O168" s="23"/>
      <x:c r="P168" s="23"/>
      <x:c r="Q168" s="23"/>
      <x:c r="R168" s="23" t="str">
        <x:v>No</x:v>
      </x:c>
      <x:c r="S168" s="25" t="n">
        <x:f>IF(A168="",IF(COUNTA(B168:Q168)&gt;0,1,0),(IF(COUNTIF($A$2:$A$201,A168)&gt;1,1,0)+IF(OR(B168="",C168="",H168="",O168="",Q168=""),1,0)+IF(OR(NOT(ISNUMBER(D168)),NOT(ISNUMBER(E168)),NOT(ISNUMBER(F168)),D168&lt;=0,E168&lt;D168,F168&lt;E168),1,0)+IF(AND(I168&lt;&gt;"",OR(NOT(ISNUMBER(I168)),I168&lt;0,MOD(I168,1)&lt;&gt;0)),1,0)+IF(AND(J168&lt;&gt;"",OR(NOT(ISNUMBER(J168)),J168&lt;0,MOD(J168,1)&lt;&gt;0)),1,0)+IF(AND(K168&lt;&gt;"",OR(NOT(ISNUMBER(K168)),K168&lt;0,MOD(K168,1)&lt;&gt;0)),1,0)+IF(AND(L168&lt;&gt;"",OR(NOT(ISNUMBER(L168)),L168&lt;0,MOD(L168,1)&lt;&gt;0)),1,0)+IF(AND(M168&lt;&gt;"",OR(NOT(ISNUMBER(M168)),M168&lt;0,MOD(M168,1)&lt;&gt;0)),1,0)+IF(AND(N168&lt;&gt;"",OR(NOT(ISNUMBER(N168)),N168&lt;0,MOD(N168,1)&lt;&gt;0)),1,0)+IF(AND(ISNUMBER(J168),ISNUMBER(I168),J168&gt;I168),1,0)+IF(AND(ISNUMBER(K168),ISNUMBER(J168),K168&gt;J168),1,0)+IF(AND(ISNUMBER(L168),ISNUMBER(I168),L168&gt;I168),1,0)+IF(AND(ISNUMBER(M168),ISNUMBER(L168),M168&gt;L168),1,0)+IF(AND(ISNUMBER(N168),ISNUMBER(M168),N168&gt;M168),1,0)+IF(AND(ISNUMBER(N168),N168&gt;COUNTIF('Meetings'!$B$2:$B$201,A168)),1,0)+IF(AND(G168&lt;&gt;"Email",G168&lt;&gt;"LinkedIn",G168&lt;&gt;"Multichannel"),1,0)+IF(AND(R168&lt;&gt;"Yes",R168&lt;&gt;"No"),1,0)))</x:f>
        <x:v>0</x:v>
      </x:c>
    </x:row>
    <x:row r="169" ht="60" customHeight="1">
      <x:c r="A169" s="23"/>
      <x:c r="B169" s="23"/>
      <x:c r="C169" s="23"/>
      <x:c r="D169" s="24"/>
      <x:c r="E169" s="24"/>
      <x:c r="F169" s="24"/>
      <x:c r="G169" s="23"/>
      <x:c r="H169" s="23"/>
      <x:c r="I169" s="23"/>
      <x:c r="J169" s="23"/>
      <x:c r="K169" s="23"/>
      <x:c r="L169" s="23"/>
      <x:c r="M169" s="23"/>
      <x:c r="N169" s="23"/>
      <x:c r="O169" s="23"/>
      <x:c r="P169" s="23"/>
      <x:c r="Q169" s="23"/>
      <x:c r="R169" s="23" t="str">
        <x:v>No</x:v>
      </x:c>
      <x:c r="S169" s="25" t="n">
        <x:f>IF(A169="",IF(COUNTA(B169:Q169)&gt;0,1,0),(IF(COUNTIF($A$2:$A$201,A169)&gt;1,1,0)+IF(OR(B169="",C169="",H169="",O169="",Q169=""),1,0)+IF(OR(NOT(ISNUMBER(D169)),NOT(ISNUMBER(E169)),NOT(ISNUMBER(F169)),D169&lt;=0,E169&lt;D169,F169&lt;E169),1,0)+IF(AND(I169&lt;&gt;"",OR(NOT(ISNUMBER(I169)),I169&lt;0,MOD(I169,1)&lt;&gt;0)),1,0)+IF(AND(J169&lt;&gt;"",OR(NOT(ISNUMBER(J169)),J169&lt;0,MOD(J169,1)&lt;&gt;0)),1,0)+IF(AND(K169&lt;&gt;"",OR(NOT(ISNUMBER(K169)),K169&lt;0,MOD(K169,1)&lt;&gt;0)),1,0)+IF(AND(L169&lt;&gt;"",OR(NOT(ISNUMBER(L169)),L169&lt;0,MOD(L169,1)&lt;&gt;0)),1,0)+IF(AND(M169&lt;&gt;"",OR(NOT(ISNUMBER(M169)),M169&lt;0,MOD(M169,1)&lt;&gt;0)),1,0)+IF(AND(N169&lt;&gt;"",OR(NOT(ISNUMBER(N169)),N169&lt;0,MOD(N169,1)&lt;&gt;0)),1,0)+IF(AND(ISNUMBER(J169),ISNUMBER(I169),J169&gt;I169),1,0)+IF(AND(ISNUMBER(K169),ISNUMBER(J169),K169&gt;J169),1,0)+IF(AND(ISNUMBER(L169),ISNUMBER(I169),L169&gt;I169),1,0)+IF(AND(ISNUMBER(M169),ISNUMBER(L169),M169&gt;L169),1,0)+IF(AND(ISNUMBER(N169),ISNUMBER(M169),N169&gt;M169),1,0)+IF(AND(ISNUMBER(N169),N169&gt;COUNTIF('Meetings'!$B$2:$B$201,A169)),1,0)+IF(AND(G169&lt;&gt;"Email",G169&lt;&gt;"LinkedIn",G169&lt;&gt;"Multichannel"),1,0)+IF(AND(R169&lt;&gt;"Yes",R169&lt;&gt;"No"),1,0)))</x:f>
        <x:v>0</x:v>
      </x:c>
    </x:row>
    <x:row r="170" ht="60" customHeight="1">
      <x:c r="A170" s="23"/>
      <x:c r="B170" s="23"/>
      <x:c r="C170" s="23"/>
      <x:c r="D170" s="24"/>
      <x:c r="E170" s="24"/>
      <x:c r="F170" s="24"/>
      <x:c r="G170" s="23"/>
      <x:c r="H170" s="23"/>
      <x:c r="I170" s="23"/>
      <x:c r="J170" s="23"/>
      <x:c r="K170" s="23"/>
      <x:c r="L170" s="23"/>
      <x:c r="M170" s="23"/>
      <x:c r="N170" s="23"/>
      <x:c r="O170" s="23"/>
      <x:c r="P170" s="23"/>
      <x:c r="Q170" s="23"/>
      <x:c r="R170" s="23" t="str">
        <x:v>No</x:v>
      </x:c>
      <x:c r="S170" s="25" t="n">
        <x:f>IF(A170="",IF(COUNTA(B170:Q170)&gt;0,1,0),(IF(COUNTIF($A$2:$A$201,A170)&gt;1,1,0)+IF(OR(B170="",C170="",H170="",O170="",Q170=""),1,0)+IF(OR(NOT(ISNUMBER(D170)),NOT(ISNUMBER(E170)),NOT(ISNUMBER(F170)),D170&lt;=0,E170&lt;D170,F170&lt;E170),1,0)+IF(AND(I170&lt;&gt;"",OR(NOT(ISNUMBER(I170)),I170&lt;0,MOD(I170,1)&lt;&gt;0)),1,0)+IF(AND(J170&lt;&gt;"",OR(NOT(ISNUMBER(J170)),J170&lt;0,MOD(J170,1)&lt;&gt;0)),1,0)+IF(AND(K170&lt;&gt;"",OR(NOT(ISNUMBER(K170)),K170&lt;0,MOD(K170,1)&lt;&gt;0)),1,0)+IF(AND(L170&lt;&gt;"",OR(NOT(ISNUMBER(L170)),L170&lt;0,MOD(L170,1)&lt;&gt;0)),1,0)+IF(AND(M170&lt;&gt;"",OR(NOT(ISNUMBER(M170)),M170&lt;0,MOD(M170,1)&lt;&gt;0)),1,0)+IF(AND(N170&lt;&gt;"",OR(NOT(ISNUMBER(N170)),N170&lt;0,MOD(N170,1)&lt;&gt;0)),1,0)+IF(AND(ISNUMBER(J170),ISNUMBER(I170),J170&gt;I170),1,0)+IF(AND(ISNUMBER(K170),ISNUMBER(J170),K170&gt;J170),1,0)+IF(AND(ISNUMBER(L170),ISNUMBER(I170),L170&gt;I170),1,0)+IF(AND(ISNUMBER(M170),ISNUMBER(L170),M170&gt;L170),1,0)+IF(AND(ISNUMBER(N170),ISNUMBER(M170),N170&gt;M170),1,0)+IF(AND(ISNUMBER(N170),N170&gt;COUNTIF('Meetings'!$B$2:$B$201,A170)),1,0)+IF(AND(G170&lt;&gt;"Email",G170&lt;&gt;"LinkedIn",G170&lt;&gt;"Multichannel"),1,0)+IF(AND(R170&lt;&gt;"Yes",R170&lt;&gt;"No"),1,0)))</x:f>
        <x:v>0</x:v>
      </x:c>
    </x:row>
    <x:row r="171" ht="60" customHeight="1">
      <x:c r="A171" s="23"/>
      <x:c r="B171" s="23"/>
      <x:c r="C171" s="23"/>
      <x:c r="D171" s="24"/>
      <x:c r="E171" s="24"/>
      <x:c r="F171" s="24"/>
      <x:c r="G171" s="23"/>
      <x:c r="H171" s="23"/>
      <x:c r="I171" s="23"/>
      <x:c r="J171" s="23"/>
      <x:c r="K171" s="23"/>
      <x:c r="L171" s="23"/>
      <x:c r="M171" s="23"/>
      <x:c r="N171" s="23"/>
      <x:c r="O171" s="23"/>
      <x:c r="P171" s="23"/>
      <x:c r="Q171" s="23"/>
      <x:c r="R171" s="23" t="str">
        <x:v>No</x:v>
      </x:c>
      <x:c r="S171" s="25" t="n">
        <x:f>IF(A171="",IF(COUNTA(B171:Q171)&gt;0,1,0),(IF(COUNTIF($A$2:$A$201,A171)&gt;1,1,0)+IF(OR(B171="",C171="",H171="",O171="",Q171=""),1,0)+IF(OR(NOT(ISNUMBER(D171)),NOT(ISNUMBER(E171)),NOT(ISNUMBER(F171)),D171&lt;=0,E171&lt;D171,F171&lt;E171),1,0)+IF(AND(I171&lt;&gt;"",OR(NOT(ISNUMBER(I171)),I171&lt;0,MOD(I171,1)&lt;&gt;0)),1,0)+IF(AND(J171&lt;&gt;"",OR(NOT(ISNUMBER(J171)),J171&lt;0,MOD(J171,1)&lt;&gt;0)),1,0)+IF(AND(K171&lt;&gt;"",OR(NOT(ISNUMBER(K171)),K171&lt;0,MOD(K171,1)&lt;&gt;0)),1,0)+IF(AND(L171&lt;&gt;"",OR(NOT(ISNUMBER(L171)),L171&lt;0,MOD(L171,1)&lt;&gt;0)),1,0)+IF(AND(M171&lt;&gt;"",OR(NOT(ISNUMBER(M171)),M171&lt;0,MOD(M171,1)&lt;&gt;0)),1,0)+IF(AND(N171&lt;&gt;"",OR(NOT(ISNUMBER(N171)),N171&lt;0,MOD(N171,1)&lt;&gt;0)),1,0)+IF(AND(ISNUMBER(J171),ISNUMBER(I171),J171&gt;I171),1,0)+IF(AND(ISNUMBER(K171),ISNUMBER(J171),K171&gt;J171),1,0)+IF(AND(ISNUMBER(L171),ISNUMBER(I171),L171&gt;I171),1,0)+IF(AND(ISNUMBER(M171),ISNUMBER(L171),M171&gt;L171),1,0)+IF(AND(ISNUMBER(N171),ISNUMBER(M171),N171&gt;M171),1,0)+IF(AND(ISNUMBER(N171),N171&gt;COUNTIF('Meetings'!$B$2:$B$201,A171)),1,0)+IF(AND(G171&lt;&gt;"Email",G171&lt;&gt;"LinkedIn",G171&lt;&gt;"Multichannel"),1,0)+IF(AND(R171&lt;&gt;"Yes",R171&lt;&gt;"No"),1,0)))</x:f>
        <x:v>0</x:v>
      </x:c>
    </x:row>
    <x:row r="172" ht="60" customHeight="1">
      <x:c r="A172" s="23"/>
      <x:c r="B172" s="23"/>
      <x:c r="C172" s="23"/>
      <x:c r="D172" s="24"/>
      <x:c r="E172" s="24"/>
      <x:c r="F172" s="24"/>
      <x:c r="G172" s="23"/>
      <x:c r="H172" s="23"/>
      <x:c r="I172" s="23"/>
      <x:c r="J172" s="23"/>
      <x:c r="K172" s="23"/>
      <x:c r="L172" s="23"/>
      <x:c r="M172" s="23"/>
      <x:c r="N172" s="23"/>
      <x:c r="O172" s="23"/>
      <x:c r="P172" s="23"/>
      <x:c r="Q172" s="23"/>
      <x:c r="R172" s="23" t="str">
        <x:v>No</x:v>
      </x:c>
      <x:c r="S172" s="25" t="n">
        <x:f>IF(A172="",IF(COUNTA(B172:Q172)&gt;0,1,0),(IF(COUNTIF($A$2:$A$201,A172)&gt;1,1,0)+IF(OR(B172="",C172="",H172="",O172="",Q172=""),1,0)+IF(OR(NOT(ISNUMBER(D172)),NOT(ISNUMBER(E172)),NOT(ISNUMBER(F172)),D172&lt;=0,E172&lt;D172,F172&lt;E172),1,0)+IF(AND(I172&lt;&gt;"",OR(NOT(ISNUMBER(I172)),I172&lt;0,MOD(I172,1)&lt;&gt;0)),1,0)+IF(AND(J172&lt;&gt;"",OR(NOT(ISNUMBER(J172)),J172&lt;0,MOD(J172,1)&lt;&gt;0)),1,0)+IF(AND(K172&lt;&gt;"",OR(NOT(ISNUMBER(K172)),K172&lt;0,MOD(K172,1)&lt;&gt;0)),1,0)+IF(AND(L172&lt;&gt;"",OR(NOT(ISNUMBER(L172)),L172&lt;0,MOD(L172,1)&lt;&gt;0)),1,0)+IF(AND(M172&lt;&gt;"",OR(NOT(ISNUMBER(M172)),M172&lt;0,MOD(M172,1)&lt;&gt;0)),1,0)+IF(AND(N172&lt;&gt;"",OR(NOT(ISNUMBER(N172)),N172&lt;0,MOD(N172,1)&lt;&gt;0)),1,0)+IF(AND(ISNUMBER(J172),ISNUMBER(I172),J172&gt;I172),1,0)+IF(AND(ISNUMBER(K172),ISNUMBER(J172),K172&gt;J172),1,0)+IF(AND(ISNUMBER(L172),ISNUMBER(I172),L172&gt;I172),1,0)+IF(AND(ISNUMBER(M172),ISNUMBER(L172),M172&gt;L172),1,0)+IF(AND(ISNUMBER(N172),ISNUMBER(M172),N172&gt;M172),1,0)+IF(AND(ISNUMBER(N172),N172&gt;COUNTIF('Meetings'!$B$2:$B$201,A172)),1,0)+IF(AND(G172&lt;&gt;"Email",G172&lt;&gt;"LinkedIn",G172&lt;&gt;"Multichannel"),1,0)+IF(AND(R172&lt;&gt;"Yes",R172&lt;&gt;"No"),1,0)))</x:f>
        <x:v>0</x:v>
      </x:c>
    </x:row>
    <x:row r="173" ht="60" customHeight="1">
      <x:c r="A173" s="23"/>
      <x:c r="B173" s="23"/>
      <x:c r="C173" s="23"/>
      <x:c r="D173" s="24"/>
      <x:c r="E173" s="24"/>
      <x:c r="F173" s="24"/>
      <x:c r="G173" s="23"/>
      <x:c r="H173" s="23"/>
      <x:c r="I173" s="23"/>
      <x:c r="J173" s="23"/>
      <x:c r="K173" s="23"/>
      <x:c r="L173" s="23"/>
      <x:c r="M173" s="23"/>
      <x:c r="N173" s="23"/>
      <x:c r="O173" s="23"/>
      <x:c r="P173" s="23"/>
      <x:c r="Q173" s="23"/>
      <x:c r="R173" s="23" t="str">
        <x:v>No</x:v>
      </x:c>
      <x:c r="S173" s="25" t="n">
        <x:f>IF(A173="",IF(COUNTA(B173:Q173)&gt;0,1,0),(IF(COUNTIF($A$2:$A$201,A173)&gt;1,1,0)+IF(OR(B173="",C173="",H173="",O173="",Q173=""),1,0)+IF(OR(NOT(ISNUMBER(D173)),NOT(ISNUMBER(E173)),NOT(ISNUMBER(F173)),D173&lt;=0,E173&lt;D173,F173&lt;E173),1,0)+IF(AND(I173&lt;&gt;"",OR(NOT(ISNUMBER(I173)),I173&lt;0,MOD(I173,1)&lt;&gt;0)),1,0)+IF(AND(J173&lt;&gt;"",OR(NOT(ISNUMBER(J173)),J173&lt;0,MOD(J173,1)&lt;&gt;0)),1,0)+IF(AND(K173&lt;&gt;"",OR(NOT(ISNUMBER(K173)),K173&lt;0,MOD(K173,1)&lt;&gt;0)),1,0)+IF(AND(L173&lt;&gt;"",OR(NOT(ISNUMBER(L173)),L173&lt;0,MOD(L173,1)&lt;&gt;0)),1,0)+IF(AND(M173&lt;&gt;"",OR(NOT(ISNUMBER(M173)),M173&lt;0,MOD(M173,1)&lt;&gt;0)),1,0)+IF(AND(N173&lt;&gt;"",OR(NOT(ISNUMBER(N173)),N173&lt;0,MOD(N173,1)&lt;&gt;0)),1,0)+IF(AND(ISNUMBER(J173),ISNUMBER(I173),J173&gt;I173),1,0)+IF(AND(ISNUMBER(K173),ISNUMBER(J173),K173&gt;J173),1,0)+IF(AND(ISNUMBER(L173),ISNUMBER(I173),L173&gt;I173),1,0)+IF(AND(ISNUMBER(M173),ISNUMBER(L173),M173&gt;L173),1,0)+IF(AND(ISNUMBER(N173),ISNUMBER(M173),N173&gt;M173),1,0)+IF(AND(ISNUMBER(N173),N173&gt;COUNTIF('Meetings'!$B$2:$B$201,A173)),1,0)+IF(AND(G173&lt;&gt;"Email",G173&lt;&gt;"LinkedIn",G173&lt;&gt;"Multichannel"),1,0)+IF(AND(R173&lt;&gt;"Yes",R173&lt;&gt;"No"),1,0)))</x:f>
        <x:v>0</x:v>
      </x:c>
    </x:row>
    <x:row r="174" ht="60" customHeight="1">
      <x:c r="A174" s="23"/>
      <x:c r="B174" s="23"/>
      <x:c r="C174" s="23"/>
      <x:c r="D174" s="24"/>
      <x:c r="E174" s="24"/>
      <x:c r="F174" s="24"/>
      <x:c r="G174" s="23"/>
      <x:c r="H174" s="23"/>
      <x:c r="I174" s="23"/>
      <x:c r="J174" s="23"/>
      <x:c r="K174" s="23"/>
      <x:c r="L174" s="23"/>
      <x:c r="M174" s="23"/>
      <x:c r="N174" s="23"/>
      <x:c r="O174" s="23"/>
      <x:c r="P174" s="23"/>
      <x:c r="Q174" s="23"/>
      <x:c r="R174" s="23" t="str">
        <x:v>No</x:v>
      </x:c>
      <x:c r="S174" s="25" t="n">
        <x:f>IF(A174="",IF(COUNTA(B174:Q174)&gt;0,1,0),(IF(COUNTIF($A$2:$A$201,A174)&gt;1,1,0)+IF(OR(B174="",C174="",H174="",O174="",Q174=""),1,0)+IF(OR(NOT(ISNUMBER(D174)),NOT(ISNUMBER(E174)),NOT(ISNUMBER(F174)),D174&lt;=0,E174&lt;D174,F174&lt;E174),1,0)+IF(AND(I174&lt;&gt;"",OR(NOT(ISNUMBER(I174)),I174&lt;0,MOD(I174,1)&lt;&gt;0)),1,0)+IF(AND(J174&lt;&gt;"",OR(NOT(ISNUMBER(J174)),J174&lt;0,MOD(J174,1)&lt;&gt;0)),1,0)+IF(AND(K174&lt;&gt;"",OR(NOT(ISNUMBER(K174)),K174&lt;0,MOD(K174,1)&lt;&gt;0)),1,0)+IF(AND(L174&lt;&gt;"",OR(NOT(ISNUMBER(L174)),L174&lt;0,MOD(L174,1)&lt;&gt;0)),1,0)+IF(AND(M174&lt;&gt;"",OR(NOT(ISNUMBER(M174)),M174&lt;0,MOD(M174,1)&lt;&gt;0)),1,0)+IF(AND(N174&lt;&gt;"",OR(NOT(ISNUMBER(N174)),N174&lt;0,MOD(N174,1)&lt;&gt;0)),1,0)+IF(AND(ISNUMBER(J174),ISNUMBER(I174),J174&gt;I174),1,0)+IF(AND(ISNUMBER(K174),ISNUMBER(J174),K174&gt;J174),1,0)+IF(AND(ISNUMBER(L174),ISNUMBER(I174),L174&gt;I174),1,0)+IF(AND(ISNUMBER(M174),ISNUMBER(L174),M174&gt;L174),1,0)+IF(AND(ISNUMBER(N174),ISNUMBER(M174),N174&gt;M174),1,0)+IF(AND(ISNUMBER(N174),N174&gt;COUNTIF('Meetings'!$B$2:$B$201,A174)),1,0)+IF(AND(G174&lt;&gt;"Email",G174&lt;&gt;"LinkedIn",G174&lt;&gt;"Multichannel"),1,0)+IF(AND(R174&lt;&gt;"Yes",R174&lt;&gt;"No"),1,0)))</x:f>
        <x:v>0</x:v>
      </x:c>
    </x:row>
    <x:row r="175" ht="60" customHeight="1">
      <x:c r="A175" s="23"/>
      <x:c r="B175" s="23"/>
      <x:c r="C175" s="23"/>
      <x:c r="D175" s="24"/>
      <x:c r="E175" s="24"/>
      <x:c r="F175" s="24"/>
      <x:c r="G175" s="23"/>
      <x:c r="H175" s="23"/>
      <x:c r="I175" s="23"/>
      <x:c r="J175" s="23"/>
      <x:c r="K175" s="23"/>
      <x:c r="L175" s="23"/>
      <x:c r="M175" s="23"/>
      <x:c r="N175" s="23"/>
      <x:c r="O175" s="23"/>
      <x:c r="P175" s="23"/>
      <x:c r="Q175" s="23"/>
      <x:c r="R175" s="23" t="str">
        <x:v>No</x:v>
      </x:c>
      <x:c r="S175" s="25" t="n">
        <x:f>IF(A175="",IF(COUNTA(B175:Q175)&gt;0,1,0),(IF(COUNTIF($A$2:$A$201,A175)&gt;1,1,0)+IF(OR(B175="",C175="",H175="",O175="",Q175=""),1,0)+IF(OR(NOT(ISNUMBER(D175)),NOT(ISNUMBER(E175)),NOT(ISNUMBER(F175)),D175&lt;=0,E175&lt;D175,F175&lt;E175),1,0)+IF(AND(I175&lt;&gt;"",OR(NOT(ISNUMBER(I175)),I175&lt;0,MOD(I175,1)&lt;&gt;0)),1,0)+IF(AND(J175&lt;&gt;"",OR(NOT(ISNUMBER(J175)),J175&lt;0,MOD(J175,1)&lt;&gt;0)),1,0)+IF(AND(K175&lt;&gt;"",OR(NOT(ISNUMBER(K175)),K175&lt;0,MOD(K175,1)&lt;&gt;0)),1,0)+IF(AND(L175&lt;&gt;"",OR(NOT(ISNUMBER(L175)),L175&lt;0,MOD(L175,1)&lt;&gt;0)),1,0)+IF(AND(M175&lt;&gt;"",OR(NOT(ISNUMBER(M175)),M175&lt;0,MOD(M175,1)&lt;&gt;0)),1,0)+IF(AND(N175&lt;&gt;"",OR(NOT(ISNUMBER(N175)),N175&lt;0,MOD(N175,1)&lt;&gt;0)),1,0)+IF(AND(ISNUMBER(J175),ISNUMBER(I175),J175&gt;I175),1,0)+IF(AND(ISNUMBER(K175),ISNUMBER(J175),K175&gt;J175),1,0)+IF(AND(ISNUMBER(L175),ISNUMBER(I175),L175&gt;I175),1,0)+IF(AND(ISNUMBER(M175),ISNUMBER(L175),M175&gt;L175),1,0)+IF(AND(ISNUMBER(N175),ISNUMBER(M175),N175&gt;M175),1,0)+IF(AND(ISNUMBER(N175),N175&gt;COUNTIF('Meetings'!$B$2:$B$201,A175)),1,0)+IF(AND(G175&lt;&gt;"Email",G175&lt;&gt;"LinkedIn",G175&lt;&gt;"Multichannel"),1,0)+IF(AND(R175&lt;&gt;"Yes",R175&lt;&gt;"No"),1,0)))</x:f>
        <x:v>0</x:v>
      </x:c>
    </x:row>
    <x:row r="176" ht="60" customHeight="1">
      <x:c r="A176" s="23"/>
      <x:c r="B176" s="23"/>
      <x:c r="C176" s="23"/>
      <x:c r="D176" s="24"/>
      <x:c r="E176" s="24"/>
      <x:c r="F176" s="24"/>
      <x:c r="G176" s="23"/>
      <x:c r="H176" s="23"/>
      <x:c r="I176" s="23"/>
      <x:c r="J176" s="23"/>
      <x:c r="K176" s="23"/>
      <x:c r="L176" s="23"/>
      <x:c r="M176" s="23"/>
      <x:c r="N176" s="23"/>
      <x:c r="O176" s="23"/>
      <x:c r="P176" s="23"/>
      <x:c r="Q176" s="23"/>
      <x:c r="R176" s="23" t="str">
        <x:v>No</x:v>
      </x:c>
      <x:c r="S176" s="25" t="n">
        <x:f>IF(A176="",IF(COUNTA(B176:Q176)&gt;0,1,0),(IF(COUNTIF($A$2:$A$201,A176)&gt;1,1,0)+IF(OR(B176="",C176="",H176="",O176="",Q176=""),1,0)+IF(OR(NOT(ISNUMBER(D176)),NOT(ISNUMBER(E176)),NOT(ISNUMBER(F176)),D176&lt;=0,E176&lt;D176,F176&lt;E176),1,0)+IF(AND(I176&lt;&gt;"",OR(NOT(ISNUMBER(I176)),I176&lt;0,MOD(I176,1)&lt;&gt;0)),1,0)+IF(AND(J176&lt;&gt;"",OR(NOT(ISNUMBER(J176)),J176&lt;0,MOD(J176,1)&lt;&gt;0)),1,0)+IF(AND(K176&lt;&gt;"",OR(NOT(ISNUMBER(K176)),K176&lt;0,MOD(K176,1)&lt;&gt;0)),1,0)+IF(AND(L176&lt;&gt;"",OR(NOT(ISNUMBER(L176)),L176&lt;0,MOD(L176,1)&lt;&gt;0)),1,0)+IF(AND(M176&lt;&gt;"",OR(NOT(ISNUMBER(M176)),M176&lt;0,MOD(M176,1)&lt;&gt;0)),1,0)+IF(AND(N176&lt;&gt;"",OR(NOT(ISNUMBER(N176)),N176&lt;0,MOD(N176,1)&lt;&gt;0)),1,0)+IF(AND(ISNUMBER(J176),ISNUMBER(I176),J176&gt;I176),1,0)+IF(AND(ISNUMBER(K176),ISNUMBER(J176),K176&gt;J176),1,0)+IF(AND(ISNUMBER(L176),ISNUMBER(I176),L176&gt;I176),1,0)+IF(AND(ISNUMBER(M176),ISNUMBER(L176),M176&gt;L176),1,0)+IF(AND(ISNUMBER(N176),ISNUMBER(M176),N176&gt;M176),1,0)+IF(AND(ISNUMBER(N176),N176&gt;COUNTIF('Meetings'!$B$2:$B$201,A176)),1,0)+IF(AND(G176&lt;&gt;"Email",G176&lt;&gt;"LinkedIn",G176&lt;&gt;"Multichannel"),1,0)+IF(AND(R176&lt;&gt;"Yes",R176&lt;&gt;"No"),1,0)))</x:f>
        <x:v>0</x:v>
      </x:c>
    </x:row>
    <x:row r="177" ht="60" customHeight="1">
      <x:c r="A177" s="23"/>
      <x:c r="B177" s="23"/>
      <x:c r="C177" s="23"/>
      <x:c r="D177" s="24"/>
      <x:c r="E177" s="24"/>
      <x:c r="F177" s="24"/>
      <x:c r="G177" s="23"/>
      <x:c r="H177" s="23"/>
      <x:c r="I177" s="23"/>
      <x:c r="J177" s="23"/>
      <x:c r="K177" s="23"/>
      <x:c r="L177" s="23"/>
      <x:c r="M177" s="23"/>
      <x:c r="N177" s="23"/>
      <x:c r="O177" s="23"/>
      <x:c r="P177" s="23"/>
      <x:c r="Q177" s="23"/>
      <x:c r="R177" s="23" t="str">
        <x:v>No</x:v>
      </x:c>
      <x:c r="S177" s="25" t="n">
        <x:f>IF(A177="",IF(COUNTA(B177:Q177)&gt;0,1,0),(IF(COUNTIF($A$2:$A$201,A177)&gt;1,1,0)+IF(OR(B177="",C177="",H177="",O177="",Q177=""),1,0)+IF(OR(NOT(ISNUMBER(D177)),NOT(ISNUMBER(E177)),NOT(ISNUMBER(F177)),D177&lt;=0,E177&lt;D177,F177&lt;E177),1,0)+IF(AND(I177&lt;&gt;"",OR(NOT(ISNUMBER(I177)),I177&lt;0,MOD(I177,1)&lt;&gt;0)),1,0)+IF(AND(J177&lt;&gt;"",OR(NOT(ISNUMBER(J177)),J177&lt;0,MOD(J177,1)&lt;&gt;0)),1,0)+IF(AND(K177&lt;&gt;"",OR(NOT(ISNUMBER(K177)),K177&lt;0,MOD(K177,1)&lt;&gt;0)),1,0)+IF(AND(L177&lt;&gt;"",OR(NOT(ISNUMBER(L177)),L177&lt;0,MOD(L177,1)&lt;&gt;0)),1,0)+IF(AND(M177&lt;&gt;"",OR(NOT(ISNUMBER(M177)),M177&lt;0,MOD(M177,1)&lt;&gt;0)),1,0)+IF(AND(N177&lt;&gt;"",OR(NOT(ISNUMBER(N177)),N177&lt;0,MOD(N177,1)&lt;&gt;0)),1,0)+IF(AND(ISNUMBER(J177),ISNUMBER(I177),J177&gt;I177),1,0)+IF(AND(ISNUMBER(K177),ISNUMBER(J177),K177&gt;J177),1,0)+IF(AND(ISNUMBER(L177),ISNUMBER(I177),L177&gt;I177),1,0)+IF(AND(ISNUMBER(M177),ISNUMBER(L177),M177&gt;L177),1,0)+IF(AND(ISNUMBER(N177),ISNUMBER(M177),N177&gt;M177),1,0)+IF(AND(ISNUMBER(N177),N177&gt;COUNTIF('Meetings'!$B$2:$B$201,A177)),1,0)+IF(AND(G177&lt;&gt;"Email",G177&lt;&gt;"LinkedIn",G177&lt;&gt;"Multichannel"),1,0)+IF(AND(R177&lt;&gt;"Yes",R177&lt;&gt;"No"),1,0)))</x:f>
        <x:v>0</x:v>
      </x:c>
    </x:row>
    <x:row r="178" ht="60" customHeight="1">
      <x:c r="A178" s="23"/>
      <x:c r="B178" s="23"/>
      <x:c r="C178" s="23"/>
      <x:c r="D178" s="24"/>
      <x:c r="E178" s="24"/>
      <x:c r="F178" s="24"/>
      <x:c r="G178" s="23"/>
      <x:c r="H178" s="23"/>
      <x:c r="I178" s="23"/>
      <x:c r="J178" s="23"/>
      <x:c r="K178" s="23"/>
      <x:c r="L178" s="23"/>
      <x:c r="M178" s="23"/>
      <x:c r="N178" s="23"/>
      <x:c r="O178" s="23"/>
      <x:c r="P178" s="23"/>
      <x:c r="Q178" s="23"/>
      <x:c r="R178" s="23" t="str">
        <x:v>No</x:v>
      </x:c>
      <x:c r="S178" s="25" t="n">
        <x:f>IF(A178="",IF(COUNTA(B178:Q178)&gt;0,1,0),(IF(COUNTIF($A$2:$A$201,A178)&gt;1,1,0)+IF(OR(B178="",C178="",H178="",O178="",Q178=""),1,0)+IF(OR(NOT(ISNUMBER(D178)),NOT(ISNUMBER(E178)),NOT(ISNUMBER(F178)),D178&lt;=0,E178&lt;D178,F178&lt;E178),1,0)+IF(AND(I178&lt;&gt;"",OR(NOT(ISNUMBER(I178)),I178&lt;0,MOD(I178,1)&lt;&gt;0)),1,0)+IF(AND(J178&lt;&gt;"",OR(NOT(ISNUMBER(J178)),J178&lt;0,MOD(J178,1)&lt;&gt;0)),1,0)+IF(AND(K178&lt;&gt;"",OR(NOT(ISNUMBER(K178)),K178&lt;0,MOD(K178,1)&lt;&gt;0)),1,0)+IF(AND(L178&lt;&gt;"",OR(NOT(ISNUMBER(L178)),L178&lt;0,MOD(L178,1)&lt;&gt;0)),1,0)+IF(AND(M178&lt;&gt;"",OR(NOT(ISNUMBER(M178)),M178&lt;0,MOD(M178,1)&lt;&gt;0)),1,0)+IF(AND(N178&lt;&gt;"",OR(NOT(ISNUMBER(N178)),N178&lt;0,MOD(N178,1)&lt;&gt;0)),1,0)+IF(AND(ISNUMBER(J178),ISNUMBER(I178),J178&gt;I178),1,0)+IF(AND(ISNUMBER(K178),ISNUMBER(J178),K178&gt;J178),1,0)+IF(AND(ISNUMBER(L178),ISNUMBER(I178),L178&gt;I178),1,0)+IF(AND(ISNUMBER(M178),ISNUMBER(L178),M178&gt;L178),1,0)+IF(AND(ISNUMBER(N178),ISNUMBER(M178),N178&gt;M178),1,0)+IF(AND(ISNUMBER(N178),N178&gt;COUNTIF('Meetings'!$B$2:$B$201,A178)),1,0)+IF(AND(G178&lt;&gt;"Email",G178&lt;&gt;"LinkedIn",G178&lt;&gt;"Multichannel"),1,0)+IF(AND(R178&lt;&gt;"Yes",R178&lt;&gt;"No"),1,0)))</x:f>
        <x:v>0</x:v>
      </x:c>
    </x:row>
    <x:row r="179" ht="60" customHeight="1">
      <x:c r="A179" s="23"/>
      <x:c r="B179" s="23"/>
      <x:c r="C179" s="23"/>
      <x:c r="D179" s="24"/>
      <x:c r="E179" s="24"/>
      <x:c r="F179" s="24"/>
      <x:c r="G179" s="23"/>
      <x:c r="H179" s="23"/>
      <x:c r="I179" s="23"/>
      <x:c r="J179" s="23"/>
      <x:c r="K179" s="23"/>
      <x:c r="L179" s="23"/>
      <x:c r="M179" s="23"/>
      <x:c r="N179" s="23"/>
      <x:c r="O179" s="23"/>
      <x:c r="P179" s="23"/>
      <x:c r="Q179" s="23"/>
      <x:c r="R179" s="23" t="str">
        <x:v>No</x:v>
      </x:c>
      <x:c r="S179" s="25" t="n">
        <x:f>IF(A179="",IF(COUNTA(B179:Q179)&gt;0,1,0),(IF(COUNTIF($A$2:$A$201,A179)&gt;1,1,0)+IF(OR(B179="",C179="",H179="",O179="",Q179=""),1,0)+IF(OR(NOT(ISNUMBER(D179)),NOT(ISNUMBER(E179)),NOT(ISNUMBER(F179)),D179&lt;=0,E179&lt;D179,F179&lt;E179),1,0)+IF(AND(I179&lt;&gt;"",OR(NOT(ISNUMBER(I179)),I179&lt;0,MOD(I179,1)&lt;&gt;0)),1,0)+IF(AND(J179&lt;&gt;"",OR(NOT(ISNUMBER(J179)),J179&lt;0,MOD(J179,1)&lt;&gt;0)),1,0)+IF(AND(K179&lt;&gt;"",OR(NOT(ISNUMBER(K179)),K179&lt;0,MOD(K179,1)&lt;&gt;0)),1,0)+IF(AND(L179&lt;&gt;"",OR(NOT(ISNUMBER(L179)),L179&lt;0,MOD(L179,1)&lt;&gt;0)),1,0)+IF(AND(M179&lt;&gt;"",OR(NOT(ISNUMBER(M179)),M179&lt;0,MOD(M179,1)&lt;&gt;0)),1,0)+IF(AND(N179&lt;&gt;"",OR(NOT(ISNUMBER(N179)),N179&lt;0,MOD(N179,1)&lt;&gt;0)),1,0)+IF(AND(ISNUMBER(J179),ISNUMBER(I179),J179&gt;I179),1,0)+IF(AND(ISNUMBER(K179),ISNUMBER(J179),K179&gt;J179),1,0)+IF(AND(ISNUMBER(L179),ISNUMBER(I179),L179&gt;I179),1,0)+IF(AND(ISNUMBER(M179),ISNUMBER(L179),M179&gt;L179),1,0)+IF(AND(ISNUMBER(N179),ISNUMBER(M179),N179&gt;M179),1,0)+IF(AND(ISNUMBER(N179),N179&gt;COUNTIF('Meetings'!$B$2:$B$201,A179)),1,0)+IF(AND(G179&lt;&gt;"Email",G179&lt;&gt;"LinkedIn",G179&lt;&gt;"Multichannel"),1,0)+IF(AND(R179&lt;&gt;"Yes",R179&lt;&gt;"No"),1,0)))</x:f>
        <x:v>0</x:v>
      </x:c>
    </x:row>
    <x:row r="180" ht="60" customHeight="1">
      <x:c r="A180" s="23"/>
      <x:c r="B180" s="23"/>
      <x:c r="C180" s="23"/>
      <x:c r="D180" s="24"/>
      <x:c r="E180" s="24"/>
      <x:c r="F180" s="24"/>
      <x:c r="G180" s="23"/>
      <x:c r="H180" s="23"/>
      <x:c r="I180" s="23"/>
      <x:c r="J180" s="23"/>
      <x:c r="K180" s="23"/>
      <x:c r="L180" s="23"/>
      <x:c r="M180" s="23"/>
      <x:c r="N180" s="23"/>
      <x:c r="O180" s="23"/>
      <x:c r="P180" s="23"/>
      <x:c r="Q180" s="23"/>
      <x:c r="R180" s="23" t="str">
        <x:v>No</x:v>
      </x:c>
      <x:c r="S180" s="25" t="n">
        <x:f>IF(A180="",IF(COUNTA(B180:Q180)&gt;0,1,0),(IF(COUNTIF($A$2:$A$201,A180)&gt;1,1,0)+IF(OR(B180="",C180="",H180="",O180="",Q180=""),1,0)+IF(OR(NOT(ISNUMBER(D180)),NOT(ISNUMBER(E180)),NOT(ISNUMBER(F180)),D180&lt;=0,E180&lt;D180,F180&lt;E180),1,0)+IF(AND(I180&lt;&gt;"",OR(NOT(ISNUMBER(I180)),I180&lt;0,MOD(I180,1)&lt;&gt;0)),1,0)+IF(AND(J180&lt;&gt;"",OR(NOT(ISNUMBER(J180)),J180&lt;0,MOD(J180,1)&lt;&gt;0)),1,0)+IF(AND(K180&lt;&gt;"",OR(NOT(ISNUMBER(K180)),K180&lt;0,MOD(K180,1)&lt;&gt;0)),1,0)+IF(AND(L180&lt;&gt;"",OR(NOT(ISNUMBER(L180)),L180&lt;0,MOD(L180,1)&lt;&gt;0)),1,0)+IF(AND(M180&lt;&gt;"",OR(NOT(ISNUMBER(M180)),M180&lt;0,MOD(M180,1)&lt;&gt;0)),1,0)+IF(AND(N180&lt;&gt;"",OR(NOT(ISNUMBER(N180)),N180&lt;0,MOD(N180,1)&lt;&gt;0)),1,0)+IF(AND(ISNUMBER(J180),ISNUMBER(I180),J180&gt;I180),1,0)+IF(AND(ISNUMBER(K180),ISNUMBER(J180),K180&gt;J180),1,0)+IF(AND(ISNUMBER(L180),ISNUMBER(I180),L180&gt;I180),1,0)+IF(AND(ISNUMBER(M180),ISNUMBER(L180),M180&gt;L180),1,0)+IF(AND(ISNUMBER(N180),ISNUMBER(M180),N180&gt;M180),1,0)+IF(AND(ISNUMBER(N180),N180&gt;COUNTIF('Meetings'!$B$2:$B$201,A180)),1,0)+IF(AND(G180&lt;&gt;"Email",G180&lt;&gt;"LinkedIn",G180&lt;&gt;"Multichannel"),1,0)+IF(AND(R180&lt;&gt;"Yes",R180&lt;&gt;"No"),1,0)))</x:f>
        <x:v>0</x:v>
      </x:c>
    </x:row>
    <x:row r="181" ht="60" customHeight="1">
      <x:c r="A181" s="23"/>
      <x:c r="B181" s="23"/>
      <x:c r="C181" s="23"/>
      <x:c r="D181" s="24"/>
      <x:c r="E181" s="24"/>
      <x:c r="F181" s="24"/>
      <x:c r="G181" s="23"/>
      <x:c r="H181" s="23"/>
      <x:c r="I181" s="23"/>
      <x:c r="J181" s="23"/>
      <x:c r="K181" s="23"/>
      <x:c r="L181" s="23"/>
      <x:c r="M181" s="23"/>
      <x:c r="N181" s="23"/>
      <x:c r="O181" s="23"/>
      <x:c r="P181" s="23"/>
      <x:c r="Q181" s="23"/>
      <x:c r="R181" s="23" t="str">
        <x:v>No</x:v>
      </x:c>
      <x:c r="S181" s="25" t="n">
        <x:f>IF(A181="",IF(COUNTA(B181:Q181)&gt;0,1,0),(IF(COUNTIF($A$2:$A$201,A181)&gt;1,1,0)+IF(OR(B181="",C181="",H181="",O181="",Q181=""),1,0)+IF(OR(NOT(ISNUMBER(D181)),NOT(ISNUMBER(E181)),NOT(ISNUMBER(F181)),D181&lt;=0,E181&lt;D181,F181&lt;E181),1,0)+IF(AND(I181&lt;&gt;"",OR(NOT(ISNUMBER(I181)),I181&lt;0,MOD(I181,1)&lt;&gt;0)),1,0)+IF(AND(J181&lt;&gt;"",OR(NOT(ISNUMBER(J181)),J181&lt;0,MOD(J181,1)&lt;&gt;0)),1,0)+IF(AND(K181&lt;&gt;"",OR(NOT(ISNUMBER(K181)),K181&lt;0,MOD(K181,1)&lt;&gt;0)),1,0)+IF(AND(L181&lt;&gt;"",OR(NOT(ISNUMBER(L181)),L181&lt;0,MOD(L181,1)&lt;&gt;0)),1,0)+IF(AND(M181&lt;&gt;"",OR(NOT(ISNUMBER(M181)),M181&lt;0,MOD(M181,1)&lt;&gt;0)),1,0)+IF(AND(N181&lt;&gt;"",OR(NOT(ISNUMBER(N181)),N181&lt;0,MOD(N181,1)&lt;&gt;0)),1,0)+IF(AND(ISNUMBER(J181),ISNUMBER(I181),J181&gt;I181),1,0)+IF(AND(ISNUMBER(K181),ISNUMBER(J181),K181&gt;J181),1,0)+IF(AND(ISNUMBER(L181),ISNUMBER(I181),L181&gt;I181),1,0)+IF(AND(ISNUMBER(M181),ISNUMBER(L181),M181&gt;L181),1,0)+IF(AND(ISNUMBER(N181),ISNUMBER(M181),N181&gt;M181),1,0)+IF(AND(ISNUMBER(N181),N181&gt;COUNTIF('Meetings'!$B$2:$B$201,A181)),1,0)+IF(AND(G181&lt;&gt;"Email",G181&lt;&gt;"LinkedIn",G181&lt;&gt;"Multichannel"),1,0)+IF(AND(R181&lt;&gt;"Yes",R181&lt;&gt;"No"),1,0)))</x:f>
        <x:v>0</x:v>
      </x:c>
    </x:row>
    <x:row r="182" ht="60" customHeight="1">
      <x:c r="A182" s="23"/>
      <x:c r="B182" s="23"/>
      <x:c r="C182" s="23"/>
      <x:c r="D182" s="24"/>
      <x:c r="E182" s="24"/>
      <x:c r="F182" s="24"/>
      <x:c r="G182" s="23"/>
      <x:c r="H182" s="23"/>
      <x:c r="I182" s="23"/>
      <x:c r="J182" s="23"/>
      <x:c r="K182" s="23"/>
      <x:c r="L182" s="23"/>
      <x:c r="M182" s="23"/>
      <x:c r="N182" s="23"/>
      <x:c r="O182" s="23"/>
      <x:c r="P182" s="23"/>
      <x:c r="Q182" s="23"/>
      <x:c r="R182" s="23" t="str">
        <x:v>No</x:v>
      </x:c>
      <x:c r="S182" s="25" t="n">
        <x:f>IF(A182="",IF(COUNTA(B182:Q182)&gt;0,1,0),(IF(COUNTIF($A$2:$A$201,A182)&gt;1,1,0)+IF(OR(B182="",C182="",H182="",O182="",Q182=""),1,0)+IF(OR(NOT(ISNUMBER(D182)),NOT(ISNUMBER(E182)),NOT(ISNUMBER(F182)),D182&lt;=0,E182&lt;D182,F182&lt;E182),1,0)+IF(AND(I182&lt;&gt;"",OR(NOT(ISNUMBER(I182)),I182&lt;0,MOD(I182,1)&lt;&gt;0)),1,0)+IF(AND(J182&lt;&gt;"",OR(NOT(ISNUMBER(J182)),J182&lt;0,MOD(J182,1)&lt;&gt;0)),1,0)+IF(AND(K182&lt;&gt;"",OR(NOT(ISNUMBER(K182)),K182&lt;0,MOD(K182,1)&lt;&gt;0)),1,0)+IF(AND(L182&lt;&gt;"",OR(NOT(ISNUMBER(L182)),L182&lt;0,MOD(L182,1)&lt;&gt;0)),1,0)+IF(AND(M182&lt;&gt;"",OR(NOT(ISNUMBER(M182)),M182&lt;0,MOD(M182,1)&lt;&gt;0)),1,0)+IF(AND(N182&lt;&gt;"",OR(NOT(ISNUMBER(N182)),N182&lt;0,MOD(N182,1)&lt;&gt;0)),1,0)+IF(AND(ISNUMBER(J182),ISNUMBER(I182),J182&gt;I182),1,0)+IF(AND(ISNUMBER(K182),ISNUMBER(J182),K182&gt;J182),1,0)+IF(AND(ISNUMBER(L182),ISNUMBER(I182),L182&gt;I182),1,0)+IF(AND(ISNUMBER(M182),ISNUMBER(L182),M182&gt;L182),1,0)+IF(AND(ISNUMBER(N182),ISNUMBER(M182),N182&gt;M182),1,0)+IF(AND(ISNUMBER(N182),N182&gt;COUNTIF('Meetings'!$B$2:$B$201,A182)),1,0)+IF(AND(G182&lt;&gt;"Email",G182&lt;&gt;"LinkedIn",G182&lt;&gt;"Multichannel"),1,0)+IF(AND(R182&lt;&gt;"Yes",R182&lt;&gt;"No"),1,0)))</x:f>
        <x:v>0</x:v>
      </x:c>
    </x:row>
    <x:row r="183" ht="60" customHeight="1">
      <x:c r="A183" s="23"/>
      <x:c r="B183" s="23"/>
      <x:c r="C183" s="23"/>
      <x:c r="D183" s="24"/>
      <x:c r="E183" s="24"/>
      <x:c r="F183" s="24"/>
      <x:c r="G183" s="23"/>
      <x:c r="H183" s="23"/>
      <x:c r="I183" s="23"/>
      <x:c r="J183" s="23"/>
      <x:c r="K183" s="23"/>
      <x:c r="L183" s="23"/>
      <x:c r="M183" s="23"/>
      <x:c r="N183" s="23"/>
      <x:c r="O183" s="23"/>
      <x:c r="P183" s="23"/>
      <x:c r="Q183" s="23"/>
      <x:c r="R183" s="23" t="str">
        <x:v>No</x:v>
      </x:c>
      <x:c r="S183" s="25" t="n">
        <x:f>IF(A183="",IF(COUNTA(B183:Q183)&gt;0,1,0),(IF(COUNTIF($A$2:$A$201,A183)&gt;1,1,0)+IF(OR(B183="",C183="",H183="",O183="",Q183=""),1,0)+IF(OR(NOT(ISNUMBER(D183)),NOT(ISNUMBER(E183)),NOT(ISNUMBER(F183)),D183&lt;=0,E183&lt;D183,F183&lt;E183),1,0)+IF(AND(I183&lt;&gt;"",OR(NOT(ISNUMBER(I183)),I183&lt;0,MOD(I183,1)&lt;&gt;0)),1,0)+IF(AND(J183&lt;&gt;"",OR(NOT(ISNUMBER(J183)),J183&lt;0,MOD(J183,1)&lt;&gt;0)),1,0)+IF(AND(K183&lt;&gt;"",OR(NOT(ISNUMBER(K183)),K183&lt;0,MOD(K183,1)&lt;&gt;0)),1,0)+IF(AND(L183&lt;&gt;"",OR(NOT(ISNUMBER(L183)),L183&lt;0,MOD(L183,1)&lt;&gt;0)),1,0)+IF(AND(M183&lt;&gt;"",OR(NOT(ISNUMBER(M183)),M183&lt;0,MOD(M183,1)&lt;&gt;0)),1,0)+IF(AND(N183&lt;&gt;"",OR(NOT(ISNUMBER(N183)),N183&lt;0,MOD(N183,1)&lt;&gt;0)),1,0)+IF(AND(ISNUMBER(J183),ISNUMBER(I183),J183&gt;I183),1,0)+IF(AND(ISNUMBER(K183),ISNUMBER(J183),K183&gt;J183),1,0)+IF(AND(ISNUMBER(L183),ISNUMBER(I183),L183&gt;I183),1,0)+IF(AND(ISNUMBER(M183),ISNUMBER(L183),M183&gt;L183),1,0)+IF(AND(ISNUMBER(N183),ISNUMBER(M183),N183&gt;M183),1,0)+IF(AND(ISNUMBER(N183),N183&gt;COUNTIF('Meetings'!$B$2:$B$201,A183)),1,0)+IF(AND(G183&lt;&gt;"Email",G183&lt;&gt;"LinkedIn",G183&lt;&gt;"Multichannel"),1,0)+IF(AND(R183&lt;&gt;"Yes",R183&lt;&gt;"No"),1,0)))</x:f>
        <x:v>0</x:v>
      </x:c>
    </x:row>
    <x:row r="184" ht="60" customHeight="1">
      <x:c r="A184" s="23"/>
      <x:c r="B184" s="23"/>
      <x:c r="C184" s="23"/>
      <x:c r="D184" s="24"/>
      <x:c r="E184" s="24"/>
      <x:c r="F184" s="24"/>
      <x:c r="G184" s="23"/>
      <x:c r="H184" s="23"/>
      <x:c r="I184" s="23"/>
      <x:c r="J184" s="23"/>
      <x:c r="K184" s="23"/>
      <x:c r="L184" s="23"/>
      <x:c r="M184" s="23"/>
      <x:c r="N184" s="23"/>
      <x:c r="O184" s="23"/>
      <x:c r="P184" s="23"/>
      <x:c r="Q184" s="23"/>
      <x:c r="R184" s="23" t="str">
        <x:v>No</x:v>
      </x:c>
      <x:c r="S184" s="25" t="n">
        <x:f>IF(A184="",IF(COUNTA(B184:Q184)&gt;0,1,0),(IF(COUNTIF($A$2:$A$201,A184)&gt;1,1,0)+IF(OR(B184="",C184="",H184="",O184="",Q184=""),1,0)+IF(OR(NOT(ISNUMBER(D184)),NOT(ISNUMBER(E184)),NOT(ISNUMBER(F184)),D184&lt;=0,E184&lt;D184,F184&lt;E184),1,0)+IF(AND(I184&lt;&gt;"",OR(NOT(ISNUMBER(I184)),I184&lt;0,MOD(I184,1)&lt;&gt;0)),1,0)+IF(AND(J184&lt;&gt;"",OR(NOT(ISNUMBER(J184)),J184&lt;0,MOD(J184,1)&lt;&gt;0)),1,0)+IF(AND(K184&lt;&gt;"",OR(NOT(ISNUMBER(K184)),K184&lt;0,MOD(K184,1)&lt;&gt;0)),1,0)+IF(AND(L184&lt;&gt;"",OR(NOT(ISNUMBER(L184)),L184&lt;0,MOD(L184,1)&lt;&gt;0)),1,0)+IF(AND(M184&lt;&gt;"",OR(NOT(ISNUMBER(M184)),M184&lt;0,MOD(M184,1)&lt;&gt;0)),1,0)+IF(AND(N184&lt;&gt;"",OR(NOT(ISNUMBER(N184)),N184&lt;0,MOD(N184,1)&lt;&gt;0)),1,0)+IF(AND(ISNUMBER(J184),ISNUMBER(I184),J184&gt;I184),1,0)+IF(AND(ISNUMBER(K184),ISNUMBER(J184),K184&gt;J184),1,0)+IF(AND(ISNUMBER(L184),ISNUMBER(I184),L184&gt;I184),1,0)+IF(AND(ISNUMBER(M184),ISNUMBER(L184),M184&gt;L184),1,0)+IF(AND(ISNUMBER(N184),ISNUMBER(M184),N184&gt;M184),1,0)+IF(AND(ISNUMBER(N184),N184&gt;COUNTIF('Meetings'!$B$2:$B$201,A184)),1,0)+IF(AND(G184&lt;&gt;"Email",G184&lt;&gt;"LinkedIn",G184&lt;&gt;"Multichannel"),1,0)+IF(AND(R184&lt;&gt;"Yes",R184&lt;&gt;"No"),1,0)))</x:f>
        <x:v>0</x:v>
      </x:c>
    </x:row>
    <x:row r="185" ht="60" customHeight="1">
      <x:c r="A185" s="23"/>
      <x:c r="B185" s="23"/>
      <x:c r="C185" s="23"/>
      <x:c r="D185" s="24"/>
      <x:c r="E185" s="24"/>
      <x:c r="F185" s="24"/>
      <x:c r="G185" s="23"/>
      <x:c r="H185" s="23"/>
      <x:c r="I185" s="23"/>
      <x:c r="J185" s="23"/>
      <x:c r="K185" s="23"/>
      <x:c r="L185" s="23"/>
      <x:c r="M185" s="23"/>
      <x:c r="N185" s="23"/>
      <x:c r="O185" s="23"/>
      <x:c r="P185" s="23"/>
      <x:c r="Q185" s="23"/>
      <x:c r="R185" s="23" t="str">
        <x:v>No</x:v>
      </x:c>
      <x:c r="S185" s="25" t="n">
        <x:f>IF(A185="",IF(COUNTA(B185:Q185)&gt;0,1,0),(IF(COUNTIF($A$2:$A$201,A185)&gt;1,1,0)+IF(OR(B185="",C185="",H185="",O185="",Q185=""),1,0)+IF(OR(NOT(ISNUMBER(D185)),NOT(ISNUMBER(E185)),NOT(ISNUMBER(F185)),D185&lt;=0,E185&lt;D185,F185&lt;E185),1,0)+IF(AND(I185&lt;&gt;"",OR(NOT(ISNUMBER(I185)),I185&lt;0,MOD(I185,1)&lt;&gt;0)),1,0)+IF(AND(J185&lt;&gt;"",OR(NOT(ISNUMBER(J185)),J185&lt;0,MOD(J185,1)&lt;&gt;0)),1,0)+IF(AND(K185&lt;&gt;"",OR(NOT(ISNUMBER(K185)),K185&lt;0,MOD(K185,1)&lt;&gt;0)),1,0)+IF(AND(L185&lt;&gt;"",OR(NOT(ISNUMBER(L185)),L185&lt;0,MOD(L185,1)&lt;&gt;0)),1,0)+IF(AND(M185&lt;&gt;"",OR(NOT(ISNUMBER(M185)),M185&lt;0,MOD(M185,1)&lt;&gt;0)),1,0)+IF(AND(N185&lt;&gt;"",OR(NOT(ISNUMBER(N185)),N185&lt;0,MOD(N185,1)&lt;&gt;0)),1,0)+IF(AND(ISNUMBER(J185),ISNUMBER(I185),J185&gt;I185),1,0)+IF(AND(ISNUMBER(K185),ISNUMBER(J185),K185&gt;J185),1,0)+IF(AND(ISNUMBER(L185),ISNUMBER(I185),L185&gt;I185),1,0)+IF(AND(ISNUMBER(M185),ISNUMBER(L185),M185&gt;L185),1,0)+IF(AND(ISNUMBER(N185),ISNUMBER(M185),N185&gt;M185),1,0)+IF(AND(ISNUMBER(N185),N185&gt;COUNTIF('Meetings'!$B$2:$B$201,A185)),1,0)+IF(AND(G185&lt;&gt;"Email",G185&lt;&gt;"LinkedIn",G185&lt;&gt;"Multichannel"),1,0)+IF(AND(R185&lt;&gt;"Yes",R185&lt;&gt;"No"),1,0)))</x:f>
        <x:v>0</x:v>
      </x:c>
    </x:row>
    <x:row r="186" ht="60" customHeight="1">
      <x:c r="A186" s="23"/>
      <x:c r="B186" s="23"/>
      <x:c r="C186" s="23"/>
      <x:c r="D186" s="24"/>
      <x:c r="E186" s="24"/>
      <x:c r="F186" s="24"/>
      <x:c r="G186" s="23"/>
      <x:c r="H186" s="23"/>
      <x:c r="I186" s="23"/>
      <x:c r="J186" s="23"/>
      <x:c r="K186" s="23"/>
      <x:c r="L186" s="23"/>
      <x:c r="M186" s="23"/>
      <x:c r="N186" s="23"/>
      <x:c r="O186" s="23"/>
      <x:c r="P186" s="23"/>
      <x:c r="Q186" s="23"/>
      <x:c r="R186" s="23" t="str">
        <x:v>No</x:v>
      </x:c>
      <x:c r="S186" s="25" t="n">
        <x:f>IF(A186="",IF(COUNTA(B186:Q186)&gt;0,1,0),(IF(COUNTIF($A$2:$A$201,A186)&gt;1,1,0)+IF(OR(B186="",C186="",H186="",O186="",Q186=""),1,0)+IF(OR(NOT(ISNUMBER(D186)),NOT(ISNUMBER(E186)),NOT(ISNUMBER(F186)),D186&lt;=0,E186&lt;D186,F186&lt;E186),1,0)+IF(AND(I186&lt;&gt;"",OR(NOT(ISNUMBER(I186)),I186&lt;0,MOD(I186,1)&lt;&gt;0)),1,0)+IF(AND(J186&lt;&gt;"",OR(NOT(ISNUMBER(J186)),J186&lt;0,MOD(J186,1)&lt;&gt;0)),1,0)+IF(AND(K186&lt;&gt;"",OR(NOT(ISNUMBER(K186)),K186&lt;0,MOD(K186,1)&lt;&gt;0)),1,0)+IF(AND(L186&lt;&gt;"",OR(NOT(ISNUMBER(L186)),L186&lt;0,MOD(L186,1)&lt;&gt;0)),1,0)+IF(AND(M186&lt;&gt;"",OR(NOT(ISNUMBER(M186)),M186&lt;0,MOD(M186,1)&lt;&gt;0)),1,0)+IF(AND(N186&lt;&gt;"",OR(NOT(ISNUMBER(N186)),N186&lt;0,MOD(N186,1)&lt;&gt;0)),1,0)+IF(AND(ISNUMBER(J186),ISNUMBER(I186),J186&gt;I186),1,0)+IF(AND(ISNUMBER(K186),ISNUMBER(J186),K186&gt;J186),1,0)+IF(AND(ISNUMBER(L186),ISNUMBER(I186),L186&gt;I186),1,0)+IF(AND(ISNUMBER(M186),ISNUMBER(L186),M186&gt;L186),1,0)+IF(AND(ISNUMBER(N186),ISNUMBER(M186),N186&gt;M186),1,0)+IF(AND(ISNUMBER(N186),N186&gt;COUNTIF('Meetings'!$B$2:$B$201,A186)),1,0)+IF(AND(G186&lt;&gt;"Email",G186&lt;&gt;"LinkedIn",G186&lt;&gt;"Multichannel"),1,0)+IF(AND(R186&lt;&gt;"Yes",R186&lt;&gt;"No"),1,0)))</x:f>
        <x:v>0</x:v>
      </x:c>
    </x:row>
    <x:row r="187" ht="60" customHeight="1">
      <x:c r="A187" s="23"/>
      <x:c r="B187" s="23"/>
      <x:c r="C187" s="23"/>
      <x:c r="D187" s="24"/>
      <x:c r="E187" s="24"/>
      <x:c r="F187" s="24"/>
      <x:c r="G187" s="23"/>
      <x:c r="H187" s="23"/>
      <x:c r="I187" s="23"/>
      <x:c r="J187" s="23"/>
      <x:c r="K187" s="23"/>
      <x:c r="L187" s="23"/>
      <x:c r="M187" s="23"/>
      <x:c r="N187" s="23"/>
      <x:c r="O187" s="23"/>
      <x:c r="P187" s="23"/>
      <x:c r="Q187" s="23"/>
      <x:c r="R187" s="23" t="str">
        <x:v>No</x:v>
      </x:c>
      <x:c r="S187" s="25" t="n">
        <x:f>IF(A187="",IF(COUNTA(B187:Q187)&gt;0,1,0),(IF(COUNTIF($A$2:$A$201,A187)&gt;1,1,0)+IF(OR(B187="",C187="",H187="",O187="",Q187=""),1,0)+IF(OR(NOT(ISNUMBER(D187)),NOT(ISNUMBER(E187)),NOT(ISNUMBER(F187)),D187&lt;=0,E187&lt;D187,F187&lt;E187),1,0)+IF(AND(I187&lt;&gt;"",OR(NOT(ISNUMBER(I187)),I187&lt;0,MOD(I187,1)&lt;&gt;0)),1,0)+IF(AND(J187&lt;&gt;"",OR(NOT(ISNUMBER(J187)),J187&lt;0,MOD(J187,1)&lt;&gt;0)),1,0)+IF(AND(K187&lt;&gt;"",OR(NOT(ISNUMBER(K187)),K187&lt;0,MOD(K187,1)&lt;&gt;0)),1,0)+IF(AND(L187&lt;&gt;"",OR(NOT(ISNUMBER(L187)),L187&lt;0,MOD(L187,1)&lt;&gt;0)),1,0)+IF(AND(M187&lt;&gt;"",OR(NOT(ISNUMBER(M187)),M187&lt;0,MOD(M187,1)&lt;&gt;0)),1,0)+IF(AND(N187&lt;&gt;"",OR(NOT(ISNUMBER(N187)),N187&lt;0,MOD(N187,1)&lt;&gt;0)),1,0)+IF(AND(ISNUMBER(J187),ISNUMBER(I187),J187&gt;I187),1,0)+IF(AND(ISNUMBER(K187),ISNUMBER(J187),K187&gt;J187),1,0)+IF(AND(ISNUMBER(L187),ISNUMBER(I187),L187&gt;I187),1,0)+IF(AND(ISNUMBER(M187),ISNUMBER(L187),M187&gt;L187),1,0)+IF(AND(ISNUMBER(N187),ISNUMBER(M187),N187&gt;M187),1,0)+IF(AND(ISNUMBER(N187),N187&gt;COUNTIF('Meetings'!$B$2:$B$201,A187)),1,0)+IF(AND(G187&lt;&gt;"Email",G187&lt;&gt;"LinkedIn",G187&lt;&gt;"Multichannel"),1,0)+IF(AND(R187&lt;&gt;"Yes",R187&lt;&gt;"No"),1,0)))</x:f>
        <x:v>0</x:v>
      </x:c>
    </x:row>
    <x:row r="188" ht="60" customHeight="1">
      <x:c r="A188" s="23"/>
      <x:c r="B188" s="23"/>
      <x:c r="C188" s="23"/>
      <x:c r="D188" s="24"/>
      <x:c r="E188" s="24"/>
      <x:c r="F188" s="24"/>
      <x:c r="G188" s="23"/>
      <x:c r="H188" s="23"/>
      <x:c r="I188" s="23"/>
      <x:c r="J188" s="23"/>
      <x:c r="K188" s="23"/>
      <x:c r="L188" s="23"/>
      <x:c r="M188" s="23"/>
      <x:c r="N188" s="23"/>
      <x:c r="O188" s="23"/>
      <x:c r="P188" s="23"/>
      <x:c r="Q188" s="23"/>
      <x:c r="R188" s="23" t="str">
        <x:v>No</x:v>
      </x:c>
      <x:c r="S188" s="25" t="n">
        <x:f>IF(A188="",IF(COUNTA(B188:Q188)&gt;0,1,0),(IF(COUNTIF($A$2:$A$201,A188)&gt;1,1,0)+IF(OR(B188="",C188="",H188="",O188="",Q188=""),1,0)+IF(OR(NOT(ISNUMBER(D188)),NOT(ISNUMBER(E188)),NOT(ISNUMBER(F188)),D188&lt;=0,E188&lt;D188,F188&lt;E188),1,0)+IF(AND(I188&lt;&gt;"",OR(NOT(ISNUMBER(I188)),I188&lt;0,MOD(I188,1)&lt;&gt;0)),1,0)+IF(AND(J188&lt;&gt;"",OR(NOT(ISNUMBER(J188)),J188&lt;0,MOD(J188,1)&lt;&gt;0)),1,0)+IF(AND(K188&lt;&gt;"",OR(NOT(ISNUMBER(K188)),K188&lt;0,MOD(K188,1)&lt;&gt;0)),1,0)+IF(AND(L188&lt;&gt;"",OR(NOT(ISNUMBER(L188)),L188&lt;0,MOD(L188,1)&lt;&gt;0)),1,0)+IF(AND(M188&lt;&gt;"",OR(NOT(ISNUMBER(M188)),M188&lt;0,MOD(M188,1)&lt;&gt;0)),1,0)+IF(AND(N188&lt;&gt;"",OR(NOT(ISNUMBER(N188)),N188&lt;0,MOD(N188,1)&lt;&gt;0)),1,0)+IF(AND(ISNUMBER(J188),ISNUMBER(I188),J188&gt;I188),1,0)+IF(AND(ISNUMBER(K188),ISNUMBER(J188),K188&gt;J188),1,0)+IF(AND(ISNUMBER(L188),ISNUMBER(I188),L188&gt;I188),1,0)+IF(AND(ISNUMBER(M188),ISNUMBER(L188),M188&gt;L188),1,0)+IF(AND(ISNUMBER(N188),ISNUMBER(M188),N188&gt;M188),1,0)+IF(AND(ISNUMBER(N188),N188&gt;COUNTIF('Meetings'!$B$2:$B$201,A188)),1,0)+IF(AND(G188&lt;&gt;"Email",G188&lt;&gt;"LinkedIn",G188&lt;&gt;"Multichannel"),1,0)+IF(AND(R188&lt;&gt;"Yes",R188&lt;&gt;"No"),1,0)))</x:f>
        <x:v>0</x:v>
      </x:c>
    </x:row>
    <x:row r="189" ht="60" customHeight="1">
      <x:c r="A189" s="23"/>
      <x:c r="B189" s="23"/>
      <x:c r="C189" s="23"/>
      <x:c r="D189" s="24"/>
      <x:c r="E189" s="24"/>
      <x:c r="F189" s="24"/>
      <x:c r="G189" s="23"/>
      <x:c r="H189" s="23"/>
      <x:c r="I189" s="23"/>
      <x:c r="J189" s="23"/>
      <x:c r="K189" s="23"/>
      <x:c r="L189" s="23"/>
      <x:c r="M189" s="23"/>
      <x:c r="N189" s="23"/>
      <x:c r="O189" s="23"/>
      <x:c r="P189" s="23"/>
      <x:c r="Q189" s="23"/>
      <x:c r="R189" s="23" t="str">
        <x:v>No</x:v>
      </x:c>
      <x:c r="S189" s="25" t="n">
        <x:f>IF(A189="",IF(COUNTA(B189:Q189)&gt;0,1,0),(IF(COUNTIF($A$2:$A$201,A189)&gt;1,1,0)+IF(OR(B189="",C189="",H189="",O189="",Q189=""),1,0)+IF(OR(NOT(ISNUMBER(D189)),NOT(ISNUMBER(E189)),NOT(ISNUMBER(F189)),D189&lt;=0,E189&lt;D189,F189&lt;E189),1,0)+IF(AND(I189&lt;&gt;"",OR(NOT(ISNUMBER(I189)),I189&lt;0,MOD(I189,1)&lt;&gt;0)),1,0)+IF(AND(J189&lt;&gt;"",OR(NOT(ISNUMBER(J189)),J189&lt;0,MOD(J189,1)&lt;&gt;0)),1,0)+IF(AND(K189&lt;&gt;"",OR(NOT(ISNUMBER(K189)),K189&lt;0,MOD(K189,1)&lt;&gt;0)),1,0)+IF(AND(L189&lt;&gt;"",OR(NOT(ISNUMBER(L189)),L189&lt;0,MOD(L189,1)&lt;&gt;0)),1,0)+IF(AND(M189&lt;&gt;"",OR(NOT(ISNUMBER(M189)),M189&lt;0,MOD(M189,1)&lt;&gt;0)),1,0)+IF(AND(N189&lt;&gt;"",OR(NOT(ISNUMBER(N189)),N189&lt;0,MOD(N189,1)&lt;&gt;0)),1,0)+IF(AND(ISNUMBER(J189),ISNUMBER(I189),J189&gt;I189),1,0)+IF(AND(ISNUMBER(K189),ISNUMBER(J189),K189&gt;J189),1,0)+IF(AND(ISNUMBER(L189),ISNUMBER(I189),L189&gt;I189),1,0)+IF(AND(ISNUMBER(M189),ISNUMBER(L189),M189&gt;L189),1,0)+IF(AND(ISNUMBER(N189),ISNUMBER(M189),N189&gt;M189),1,0)+IF(AND(ISNUMBER(N189),N189&gt;COUNTIF('Meetings'!$B$2:$B$201,A189)),1,0)+IF(AND(G189&lt;&gt;"Email",G189&lt;&gt;"LinkedIn",G189&lt;&gt;"Multichannel"),1,0)+IF(AND(R189&lt;&gt;"Yes",R189&lt;&gt;"No"),1,0)))</x:f>
        <x:v>0</x:v>
      </x:c>
    </x:row>
    <x:row r="190" ht="60" customHeight="1">
      <x:c r="A190" s="23"/>
      <x:c r="B190" s="23"/>
      <x:c r="C190" s="23"/>
      <x:c r="D190" s="24"/>
      <x:c r="E190" s="24"/>
      <x:c r="F190" s="24"/>
      <x:c r="G190" s="23"/>
      <x:c r="H190" s="23"/>
      <x:c r="I190" s="23"/>
      <x:c r="J190" s="23"/>
      <x:c r="K190" s="23"/>
      <x:c r="L190" s="23"/>
      <x:c r="M190" s="23"/>
      <x:c r="N190" s="23"/>
      <x:c r="O190" s="23"/>
      <x:c r="P190" s="23"/>
      <x:c r="Q190" s="23"/>
      <x:c r="R190" s="23" t="str">
        <x:v>No</x:v>
      </x:c>
      <x:c r="S190" s="25" t="n">
        <x:f>IF(A190="",IF(COUNTA(B190:Q190)&gt;0,1,0),(IF(COUNTIF($A$2:$A$201,A190)&gt;1,1,0)+IF(OR(B190="",C190="",H190="",O190="",Q190=""),1,0)+IF(OR(NOT(ISNUMBER(D190)),NOT(ISNUMBER(E190)),NOT(ISNUMBER(F190)),D190&lt;=0,E190&lt;D190,F190&lt;E190),1,0)+IF(AND(I190&lt;&gt;"",OR(NOT(ISNUMBER(I190)),I190&lt;0,MOD(I190,1)&lt;&gt;0)),1,0)+IF(AND(J190&lt;&gt;"",OR(NOT(ISNUMBER(J190)),J190&lt;0,MOD(J190,1)&lt;&gt;0)),1,0)+IF(AND(K190&lt;&gt;"",OR(NOT(ISNUMBER(K190)),K190&lt;0,MOD(K190,1)&lt;&gt;0)),1,0)+IF(AND(L190&lt;&gt;"",OR(NOT(ISNUMBER(L190)),L190&lt;0,MOD(L190,1)&lt;&gt;0)),1,0)+IF(AND(M190&lt;&gt;"",OR(NOT(ISNUMBER(M190)),M190&lt;0,MOD(M190,1)&lt;&gt;0)),1,0)+IF(AND(N190&lt;&gt;"",OR(NOT(ISNUMBER(N190)),N190&lt;0,MOD(N190,1)&lt;&gt;0)),1,0)+IF(AND(ISNUMBER(J190),ISNUMBER(I190),J190&gt;I190),1,0)+IF(AND(ISNUMBER(K190),ISNUMBER(J190),K190&gt;J190),1,0)+IF(AND(ISNUMBER(L190),ISNUMBER(I190),L190&gt;I190),1,0)+IF(AND(ISNUMBER(M190),ISNUMBER(L190),M190&gt;L190),1,0)+IF(AND(ISNUMBER(N190),ISNUMBER(M190),N190&gt;M190),1,0)+IF(AND(ISNUMBER(N190),N190&gt;COUNTIF('Meetings'!$B$2:$B$201,A190)),1,0)+IF(AND(G190&lt;&gt;"Email",G190&lt;&gt;"LinkedIn",G190&lt;&gt;"Multichannel"),1,0)+IF(AND(R190&lt;&gt;"Yes",R190&lt;&gt;"No"),1,0)))</x:f>
        <x:v>0</x:v>
      </x:c>
    </x:row>
    <x:row r="191" ht="60" customHeight="1">
      <x:c r="A191" s="23"/>
      <x:c r="B191" s="23"/>
      <x:c r="C191" s="23"/>
      <x:c r="D191" s="24"/>
      <x:c r="E191" s="24"/>
      <x:c r="F191" s="24"/>
      <x:c r="G191" s="23"/>
      <x:c r="H191" s="23"/>
      <x:c r="I191" s="23"/>
      <x:c r="J191" s="23"/>
      <x:c r="K191" s="23"/>
      <x:c r="L191" s="23"/>
      <x:c r="M191" s="23"/>
      <x:c r="N191" s="23"/>
      <x:c r="O191" s="23"/>
      <x:c r="P191" s="23"/>
      <x:c r="Q191" s="23"/>
      <x:c r="R191" s="23" t="str">
        <x:v>No</x:v>
      </x:c>
      <x:c r="S191" s="25" t="n">
        <x:f>IF(A191="",IF(COUNTA(B191:Q191)&gt;0,1,0),(IF(COUNTIF($A$2:$A$201,A191)&gt;1,1,0)+IF(OR(B191="",C191="",H191="",O191="",Q191=""),1,0)+IF(OR(NOT(ISNUMBER(D191)),NOT(ISNUMBER(E191)),NOT(ISNUMBER(F191)),D191&lt;=0,E191&lt;D191,F191&lt;E191),1,0)+IF(AND(I191&lt;&gt;"",OR(NOT(ISNUMBER(I191)),I191&lt;0,MOD(I191,1)&lt;&gt;0)),1,0)+IF(AND(J191&lt;&gt;"",OR(NOT(ISNUMBER(J191)),J191&lt;0,MOD(J191,1)&lt;&gt;0)),1,0)+IF(AND(K191&lt;&gt;"",OR(NOT(ISNUMBER(K191)),K191&lt;0,MOD(K191,1)&lt;&gt;0)),1,0)+IF(AND(L191&lt;&gt;"",OR(NOT(ISNUMBER(L191)),L191&lt;0,MOD(L191,1)&lt;&gt;0)),1,0)+IF(AND(M191&lt;&gt;"",OR(NOT(ISNUMBER(M191)),M191&lt;0,MOD(M191,1)&lt;&gt;0)),1,0)+IF(AND(N191&lt;&gt;"",OR(NOT(ISNUMBER(N191)),N191&lt;0,MOD(N191,1)&lt;&gt;0)),1,0)+IF(AND(ISNUMBER(J191),ISNUMBER(I191),J191&gt;I191),1,0)+IF(AND(ISNUMBER(K191),ISNUMBER(J191),K191&gt;J191),1,0)+IF(AND(ISNUMBER(L191),ISNUMBER(I191),L191&gt;I191),1,0)+IF(AND(ISNUMBER(M191),ISNUMBER(L191),M191&gt;L191),1,0)+IF(AND(ISNUMBER(N191),ISNUMBER(M191),N191&gt;M191),1,0)+IF(AND(ISNUMBER(N191),N191&gt;COUNTIF('Meetings'!$B$2:$B$201,A191)),1,0)+IF(AND(G191&lt;&gt;"Email",G191&lt;&gt;"LinkedIn",G191&lt;&gt;"Multichannel"),1,0)+IF(AND(R191&lt;&gt;"Yes",R191&lt;&gt;"No"),1,0)))</x:f>
        <x:v>0</x:v>
      </x:c>
    </x:row>
    <x:row r="192" ht="60" customHeight="1">
      <x:c r="A192" s="23"/>
      <x:c r="B192" s="23"/>
      <x:c r="C192" s="23"/>
      <x:c r="D192" s="24"/>
      <x:c r="E192" s="24"/>
      <x:c r="F192" s="24"/>
      <x:c r="G192" s="23"/>
      <x:c r="H192" s="23"/>
      <x:c r="I192" s="23"/>
      <x:c r="J192" s="23"/>
      <x:c r="K192" s="23"/>
      <x:c r="L192" s="23"/>
      <x:c r="M192" s="23"/>
      <x:c r="N192" s="23"/>
      <x:c r="O192" s="23"/>
      <x:c r="P192" s="23"/>
      <x:c r="Q192" s="23"/>
      <x:c r="R192" s="23" t="str">
        <x:v>No</x:v>
      </x:c>
      <x:c r="S192" s="25" t="n">
        <x:f>IF(A192="",IF(COUNTA(B192:Q192)&gt;0,1,0),(IF(COUNTIF($A$2:$A$201,A192)&gt;1,1,0)+IF(OR(B192="",C192="",H192="",O192="",Q192=""),1,0)+IF(OR(NOT(ISNUMBER(D192)),NOT(ISNUMBER(E192)),NOT(ISNUMBER(F192)),D192&lt;=0,E192&lt;D192,F192&lt;E192),1,0)+IF(AND(I192&lt;&gt;"",OR(NOT(ISNUMBER(I192)),I192&lt;0,MOD(I192,1)&lt;&gt;0)),1,0)+IF(AND(J192&lt;&gt;"",OR(NOT(ISNUMBER(J192)),J192&lt;0,MOD(J192,1)&lt;&gt;0)),1,0)+IF(AND(K192&lt;&gt;"",OR(NOT(ISNUMBER(K192)),K192&lt;0,MOD(K192,1)&lt;&gt;0)),1,0)+IF(AND(L192&lt;&gt;"",OR(NOT(ISNUMBER(L192)),L192&lt;0,MOD(L192,1)&lt;&gt;0)),1,0)+IF(AND(M192&lt;&gt;"",OR(NOT(ISNUMBER(M192)),M192&lt;0,MOD(M192,1)&lt;&gt;0)),1,0)+IF(AND(N192&lt;&gt;"",OR(NOT(ISNUMBER(N192)),N192&lt;0,MOD(N192,1)&lt;&gt;0)),1,0)+IF(AND(ISNUMBER(J192),ISNUMBER(I192),J192&gt;I192),1,0)+IF(AND(ISNUMBER(K192),ISNUMBER(J192),K192&gt;J192),1,0)+IF(AND(ISNUMBER(L192),ISNUMBER(I192),L192&gt;I192),1,0)+IF(AND(ISNUMBER(M192),ISNUMBER(L192),M192&gt;L192),1,0)+IF(AND(ISNUMBER(N192),ISNUMBER(M192),N192&gt;M192),1,0)+IF(AND(ISNUMBER(N192),N192&gt;COUNTIF('Meetings'!$B$2:$B$201,A192)),1,0)+IF(AND(G192&lt;&gt;"Email",G192&lt;&gt;"LinkedIn",G192&lt;&gt;"Multichannel"),1,0)+IF(AND(R192&lt;&gt;"Yes",R192&lt;&gt;"No"),1,0)))</x:f>
        <x:v>0</x:v>
      </x:c>
    </x:row>
    <x:row r="193" ht="60" customHeight="1">
      <x:c r="A193" s="23"/>
      <x:c r="B193" s="23"/>
      <x:c r="C193" s="23"/>
      <x:c r="D193" s="24"/>
      <x:c r="E193" s="24"/>
      <x:c r="F193" s="24"/>
      <x:c r="G193" s="23"/>
      <x:c r="H193" s="23"/>
      <x:c r="I193" s="23"/>
      <x:c r="J193" s="23"/>
      <x:c r="K193" s="23"/>
      <x:c r="L193" s="23"/>
      <x:c r="M193" s="23"/>
      <x:c r="N193" s="23"/>
      <x:c r="O193" s="23"/>
      <x:c r="P193" s="23"/>
      <x:c r="Q193" s="23"/>
      <x:c r="R193" s="23" t="str">
        <x:v>No</x:v>
      </x:c>
      <x:c r="S193" s="25" t="n">
        <x:f>IF(A193="",IF(COUNTA(B193:Q193)&gt;0,1,0),(IF(COUNTIF($A$2:$A$201,A193)&gt;1,1,0)+IF(OR(B193="",C193="",H193="",O193="",Q193=""),1,0)+IF(OR(NOT(ISNUMBER(D193)),NOT(ISNUMBER(E193)),NOT(ISNUMBER(F193)),D193&lt;=0,E193&lt;D193,F193&lt;E193),1,0)+IF(AND(I193&lt;&gt;"",OR(NOT(ISNUMBER(I193)),I193&lt;0,MOD(I193,1)&lt;&gt;0)),1,0)+IF(AND(J193&lt;&gt;"",OR(NOT(ISNUMBER(J193)),J193&lt;0,MOD(J193,1)&lt;&gt;0)),1,0)+IF(AND(K193&lt;&gt;"",OR(NOT(ISNUMBER(K193)),K193&lt;0,MOD(K193,1)&lt;&gt;0)),1,0)+IF(AND(L193&lt;&gt;"",OR(NOT(ISNUMBER(L193)),L193&lt;0,MOD(L193,1)&lt;&gt;0)),1,0)+IF(AND(M193&lt;&gt;"",OR(NOT(ISNUMBER(M193)),M193&lt;0,MOD(M193,1)&lt;&gt;0)),1,0)+IF(AND(N193&lt;&gt;"",OR(NOT(ISNUMBER(N193)),N193&lt;0,MOD(N193,1)&lt;&gt;0)),1,0)+IF(AND(ISNUMBER(J193),ISNUMBER(I193),J193&gt;I193),1,0)+IF(AND(ISNUMBER(K193),ISNUMBER(J193),K193&gt;J193),1,0)+IF(AND(ISNUMBER(L193),ISNUMBER(I193),L193&gt;I193),1,0)+IF(AND(ISNUMBER(M193),ISNUMBER(L193),M193&gt;L193),1,0)+IF(AND(ISNUMBER(N193),ISNUMBER(M193),N193&gt;M193),1,0)+IF(AND(ISNUMBER(N193),N193&gt;COUNTIF('Meetings'!$B$2:$B$201,A193)),1,0)+IF(AND(G193&lt;&gt;"Email",G193&lt;&gt;"LinkedIn",G193&lt;&gt;"Multichannel"),1,0)+IF(AND(R193&lt;&gt;"Yes",R193&lt;&gt;"No"),1,0)))</x:f>
        <x:v>0</x:v>
      </x:c>
    </x:row>
    <x:row r="194" ht="60" customHeight="1">
      <x:c r="A194" s="23"/>
      <x:c r="B194" s="23"/>
      <x:c r="C194" s="23"/>
      <x:c r="D194" s="24"/>
      <x:c r="E194" s="24"/>
      <x:c r="F194" s="24"/>
      <x:c r="G194" s="23"/>
      <x:c r="H194" s="23"/>
      <x:c r="I194" s="23"/>
      <x:c r="J194" s="23"/>
      <x:c r="K194" s="23"/>
      <x:c r="L194" s="23"/>
      <x:c r="M194" s="23"/>
      <x:c r="N194" s="23"/>
      <x:c r="O194" s="23"/>
      <x:c r="P194" s="23"/>
      <x:c r="Q194" s="23"/>
      <x:c r="R194" s="23" t="str">
        <x:v>No</x:v>
      </x:c>
      <x:c r="S194" s="25" t="n">
        <x:f>IF(A194="",IF(COUNTA(B194:Q194)&gt;0,1,0),(IF(COUNTIF($A$2:$A$201,A194)&gt;1,1,0)+IF(OR(B194="",C194="",H194="",O194="",Q194=""),1,0)+IF(OR(NOT(ISNUMBER(D194)),NOT(ISNUMBER(E194)),NOT(ISNUMBER(F194)),D194&lt;=0,E194&lt;D194,F194&lt;E194),1,0)+IF(AND(I194&lt;&gt;"",OR(NOT(ISNUMBER(I194)),I194&lt;0,MOD(I194,1)&lt;&gt;0)),1,0)+IF(AND(J194&lt;&gt;"",OR(NOT(ISNUMBER(J194)),J194&lt;0,MOD(J194,1)&lt;&gt;0)),1,0)+IF(AND(K194&lt;&gt;"",OR(NOT(ISNUMBER(K194)),K194&lt;0,MOD(K194,1)&lt;&gt;0)),1,0)+IF(AND(L194&lt;&gt;"",OR(NOT(ISNUMBER(L194)),L194&lt;0,MOD(L194,1)&lt;&gt;0)),1,0)+IF(AND(M194&lt;&gt;"",OR(NOT(ISNUMBER(M194)),M194&lt;0,MOD(M194,1)&lt;&gt;0)),1,0)+IF(AND(N194&lt;&gt;"",OR(NOT(ISNUMBER(N194)),N194&lt;0,MOD(N194,1)&lt;&gt;0)),1,0)+IF(AND(ISNUMBER(J194),ISNUMBER(I194),J194&gt;I194),1,0)+IF(AND(ISNUMBER(K194),ISNUMBER(J194),K194&gt;J194),1,0)+IF(AND(ISNUMBER(L194),ISNUMBER(I194),L194&gt;I194),1,0)+IF(AND(ISNUMBER(M194),ISNUMBER(L194),M194&gt;L194),1,0)+IF(AND(ISNUMBER(N194),ISNUMBER(M194),N194&gt;M194),1,0)+IF(AND(ISNUMBER(N194),N194&gt;COUNTIF('Meetings'!$B$2:$B$201,A194)),1,0)+IF(AND(G194&lt;&gt;"Email",G194&lt;&gt;"LinkedIn",G194&lt;&gt;"Multichannel"),1,0)+IF(AND(R194&lt;&gt;"Yes",R194&lt;&gt;"No"),1,0)))</x:f>
        <x:v>0</x:v>
      </x:c>
    </x:row>
    <x:row r="195" ht="60" customHeight="1">
      <x:c r="A195" s="23"/>
      <x:c r="B195" s="23"/>
      <x:c r="C195" s="23"/>
      <x:c r="D195" s="24"/>
      <x:c r="E195" s="24"/>
      <x:c r="F195" s="24"/>
      <x:c r="G195" s="23"/>
      <x:c r="H195" s="23"/>
      <x:c r="I195" s="23"/>
      <x:c r="J195" s="23"/>
      <x:c r="K195" s="23"/>
      <x:c r="L195" s="23"/>
      <x:c r="M195" s="23"/>
      <x:c r="N195" s="23"/>
      <x:c r="O195" s="23"/>
      <x:c r="P195" s="23"/>
      <x:c r="Q195" s="23"/>
      <x:c r="R195" s="23" t="str">
        <x:v>No</x:v>
      </x:c>
      <x:c r="S195" s="25" t="n">
        <x:f>IF(A195="",IF(COUNTA(B195:Q195)&gt;0,1,0),(IF(COUNTIF($A$2:$A$201,A195)&gt;1,1,0)+IF(OR(B195="",C195="",H195="",O195="",Q195=""),1,0)+IF(OR(NOT(ISNUMBER(D195)),NOT(ISNUMBER(E195)),NOT(ISNUMBER(F195)),D195&lt;=0,E195&lt;D195,F195&lt;E195),1,0)+IF(AND(I195&lt;&gt;"",OR(NOT(ISNUMBER(I195)),I195&lt;0,MOD(I195,1)&lt;&gt;0)),1,0)+IF(AND(J195&lt;&gt;"",OR(NOT(ISNUMBER(J195)),J195&lt;0,MOD(J195,1)&lt;&gt;0)),1,0)+IF(AND(K195&lt;&gt;"",OR(NOT(ISNUMBER(K195)),K195&lt;0,MOD(K195,1)&lt;&gt;0)),1,0)+IF(AND(L195&lt;&gt;"",OR(NOT(ISNUMBER(L195)),L195&lt;0,MOD(L195,1)&lt;&gt;0)),1,0)+IF(AND(M195&lt;&gt;"",OR(NOT(ISNUMBER(M195)),M195&lt;0,MOD(M195,1)&lt;&gt;0)),1,0)+IF(AND(N195&lt;&gt;"",OR(NOT(ISNUMBER(N195)),N195&lt;0,MOD(N195,1)&lt;&gt;0)),1,0)+IF(AND(ISNUMBER(J195),ISNUMBER(I195),J195&gt;I195),1,0)+IF(AND(ISNUMBER(K195),ISNUMBER(J195),K195&gt;J195),1,0)+IF(AND(ISNUMBER(L195),ISNUMBER(I195),L195&gt;I195),1,0)+IF(AND(ISNUMBER(M195),ISNUMBER(L195),M195&gt;L195),1,0)+IF(AND(ISNUMBER(N195),ISNUMBER(M195),N195&gt;M195),1,0)+IF(AND(ISNUMBER(N195),N195&gt;COUNTIF('Meetings'!$B$2:$B$201,A195)),1,0)+IF(AND(G195&lt;&gt;"Email",G195&lt;&gt;"LinkedIn",G195&lt;&gt;"Multichannel"),1,0)+IF(AND(R195&lt;&gt;"Yes",R195&lt;&gt;"No"),1,0)))</x:f>
        <x:v>0</x:v>
      </x:c>
    </x:row>
    <x:row r="196" ht="60" customHeight="1">
      <x:c r="A196" s="23"/>
      <x:c r="B196" s="23"/>
      <x:c r="C196" s="23"/>
      <x:c r="D196" s="24"/>
      <x:c r="E196" s="24"/>
      <x:c r="F196" s="24"/>
      <x:c r="G196" s="23"/>
      <x:c r="H196" s="23"/>
      <x:c r="I196" s="23"/>
      <x:c r="J196" s="23"/>
      <x:c r="K196" s="23"/>
      <x:c r="L196" s="23"/>
      <x:c r="M196" s="23"/>
      <x:c r="N196" s="23"/>
      <x:c r="O196" s="23"/>
      <x:c r="P196" s="23"/>
      <x:c r="Q196" s="23"/>
      <x:c r="R196" s="23" t="str">
        <x:v>No</x:v>
      </x:c>
      <x:c r="S196" s="25" t="n">
        <x:f>IF(A196="",IF(COUNTA(B196:Q196)&gt;0,1,0),(IF(COUNTIF($A$2:$A$201,A196)&gt;1,1,0)+IF(OR(B196="",C196="",H196="",O196="",Q196=""),1,0)+IF(OR(NOT(ISNUMBER(D196)),NOT(ISNUMBER(E196)),NOT(ISNUMBER(F196)),D196&lt;=0,E196&lt;D196,F196&lt;E196),1,0)+IF(AND(I196&lt;&gt;"",OR(NOT(ISNUMBER(I196)),I196&lt;0,MOD(I196,1)&lt;&gt;0)),1,0)+IF(AND(J196&lt;&gt;"",OR(NOT(ISNUMBER(J196)),J196&lt;0,MOD(J196,1)&lt;&gt;0)),1,0)+IF(AND(K196&lt;&gt;"",OR(NOT(ISNUMBER(K196)),K196&lt;0,MOD(K196,1)&lt;&gt;0)),1,0)+IF(AND(L196&lt;&gt;"",OR(NOT(ISNUMBER(L196)),L196&lt;0,MOD(L196,1)&lt;&gt;0)),1,0)+IF(AND(M196&lt;&gt;"",OR(NOT(ISNUMBER(M196)),M196&lt;0,MOD(M196,1)&lt;&gt;0)),1,0)+IF(AND(N196&lt;&gt;"",OR(NOT(ISNUMBER(N196)),N196&lt;0,MOD(N196,1)&lt;&gt;0)),1,0)+IF(AND(ISNUMBER(J196),ISNUMBER(I196),J196&gt;I196),1,0)+IF(AND(ISNUMBER(K196),ISNUMBER(J196),K196&gt;J196),1,0)+IF(AND(ISNUMBER(L196),ISNUMBER(I196),L196&gt;I196),1,0)+IF(AND(ISNUMBER(M196),ISNUMBER(L196),M196&gt;L196),1,0)+IF(AND(ISNUMBER(N196),ISNUMBER(M196),N196&gt;M196),1,0)+IF(AND(ISNUMBER(N196),N196&gt;COUNTIF('Meetings'!$B$2:$B$201,A196)),1,0)+IF(AND(G196&lt;&gt;"Email",G196&lt;&gt;"LinkedIn",G196&lt;&gt;"Multichannel"),1,0)+IF(AND(R196&lt;&gt;"Yes",R196&lt;&gt;"No"),1,0)))</x:f>
        <x:v>0</x:v>
      </x:c>
    </x:row>
    <x:row r="197" ht="60" customHeight="1">
      <x:c r="A197" s="23"/>
      <x:c r="B197" s="23"/>
      <x:c r="C197" s="23"/>
      <x:c r="D197" s="24"/>
      <x:c r="E197" s="24"/>
      <x:c r="F197" s="24"/>
      <x:c r="G197" s="23"/>
      <x:c r="H197" s="23"/>
      <x:c r="I197" s="23"/>
      <x:c r="J197" s="23"/>
      <x:c r="K197" s="23"/>
      <x:c r="L197" s="23"/>
      <x:c r="M197" s="23"/>
      <x:c r="N197" s="23"/>
      <x:c r="O197" s="23"/>
      <x:c r="P197" s="23"/>
      <x:c r="Q197" s="23"/>
      <x:c r="R197" s="23" t="str">
        <x:v>No</x:v>
      </x:c>
      <x:c r="S197" s="25" t="n">
        <x:f>IF(A197="",IF(COUNTA(B197:Q197)&gt;0,1,0),(IF(COUNTIF($A$2:$A$201,A197)&gt;1,1,0)+IF(OR(B197="",C197="",H197="",O197="",Q197=""),1,0)+IF(OR(NOT(ISNUMBER(D197)),NOT(ISNUMBER(E197)),NOT(ISNUMBER(F197)),D197&lt;=0,E197&lt;D197,F197&lt;E197),1,0)+IF(AND(I197&lt;&gt;"",OR(NOT(ISNUMBER(I197)),I197&lt;0,MOD(I197,1)&lt;&gt;0)),1,0)+IF(AND(J197&lt;&gt;"",OR(NOT(ISNUMBER(J197)),J197&lt;0,MOD(J197,1)&lt;&gt;0)),1,0)+IF(AND(K197&lt;&gt;"",OR(NOT(ISNUMBER(K197)),K197&lt;0,MOD(K197,1)&lt;&gt;0)),1,0)+IF(AND(L197&lt;&gt;"",OR(NOT(ISNUMBER(L197)),L197&lt;0,MOD(L197,1)&lt;&gt;0)),1,0)+IF(AND(M197&lt;&gt;"",OR(NOT(ISNUMBER(M197)),M197&lt;0,MOD(M197,1)&lt;&gt;0)),1,0)+IF(AND(N197&lt;&gt;"",OR(NOT(ISNUMBER(N197)),N197&lt;0,MOD(N197,1)&lt;&gt;0)),1,0)+IF(AND(ISNUMBER(J197),ISNUMBER(I197),J197&gt;I197),1,0)+IF(AND(ISNUMBER(K197),ISNUMBER(J197),K197&gt;J197),1,0)+IF(AND(ISNUMBER(L197),ISNUMBER(I197),L197&gt;I197),1,0)+IF(AND(ISNUMBER(M197),ISNUMBER(L197),M197&gt;L197),1,0)+IF(AND(ISNUMBER(N197),ISNUMBER(M197),N197&gt;M197),1,0)+IF(AND(ISNUMBER(N197),N197&gt;COUNTIF('Meetings'!$B$2:$B$201,A197)),1,0)+IF(AND(G197&lt;&gt;"Email",G197&lt;&gt;"LinkedIn",G197&lt;&gt;"Multichannel"),1,0)+IF(AND(R197&lt;&gt;"Yes",R197&lt;&gt;"No"),1,0)))</x:f>
        <x:v>0</x:v>
      </x:c>
    </x:row>
    <x:row r="198" ht="60" customHeight="1">
      <x:c r="A198" s="23"/>
      <x:c r="B198" s="23"/>
      <x:c r="C198" s="23"/>
      <x:c r="D198" s="24"/>
      <x:c r="E198" s="24"/>
      <x:c r="F198" s="24"/>
      <x:c r="G198" s="23"/>
      <x:c r="H198" s="23"/>
      <x:c r="I198" s="23"/>
      <x:c r="J198" s="23"/>
      <x:c r="K198" s="23"/>
      <x:c r="L198" s="23"/>
      <x:c r="M198" s="23"/>
      <x:c r="N198" s="23"/>
      <x:c r="O198" s="23"/>
      <x:c r="P198" s="23"/>
      <x:c r="Q198" s="23"/>
      <x:c r="R198" s="23" t="str">
        <x:v>No</x:v>
      </x:c>
      <x:c r="S198" s="25" t="n">
        <x:f>IF(A198="",IF(COUNTA(B198:Q198)&gt;0,1,0),(IF(COUNTIF($A$2:$A$201,A198)&gt;1,1,0)+IF(OR(B198="",C198="",H198="",O198="",Q198=""),1,0)+IF(OR(NOT(ISNUMBER(D198)),NOT(ISNUMBER(E198)),NOT(ISNUMBER(F198)),D198&lt;=0,E198&lt;D198,F198&lt;E198),1,0)+IF(AND(I198&lt;&gt;"",OR(NOT(ISNUMBER(I198)),I198&lt;0,MOD(I198,1)&lt;&gt;0)),1,0)+IF(AND(J198&lt;&gt;"",OR(NOT(ISNUMBER(J198)),J198&lt;0,MOD(J198,1)&lt;&gt;0)),1,0)+IF(AND(K198&lt;&gt;"",OR(NOT(ISNUMBER(K198)),K198&lt;0,MOD(K198,1)&lt;&gt;0)),1,0)+IF(AND(L198&lt;&gt;"",OR(NOT(ISNUMBER(L198)),L198&lt;0,MOD(L198,1)&lt;&gt;0)),1,0)+IF(AND(M198&lt;&gt;"",OR(NOT(ISNUMBER(M198)),M198&lt;0,MOD(M198,1)&lt;&gt;0)),1,0)+IF(AND(N198&lt;&gt;"",OR(NOT(ISNUMBER(N198)),N198&lt;0,MOD(N198,1)&lt;&gt;0)),1,0)+IF(AND(ISNUMBER(J198),ISNUMBER(I198),J198&gt;I198),1,0)+IF(AND(ISNUMBER(K198),ISNUMBER(J198),K198&gt;J198),1,0)+IF(AND(ISNUMBER(L198),ISNUMBER(I198),L198&gt;I198),1,0)+IF(AND(ISNUMBER(M198),ISNUMBER(L198),M198&gt;L198),1,0)+IF(AND(ISNUMBER(N198),ISNUMBER(M198),N198&gt;M198),1,0)+IF(AND(ISNUMBER(N198),N198&gt;COUNTIF('Meetings'!$B$2:$B$201,A198)),1,0)+IF(AND(G198&lt;&gt;"Email",G198&lt;&gt;"LinkedIn",G198&lt;&gt;"Multichannel"),1,0)+IF(AND(R198&lt;&gt;"Yes",R198&lt;&gt;"No"),1,0)))</x:f>
        <x:v>0</x:v>
      </x:c>
    </x:row>
    <x:row r="199" ht="60" customHeight="1">
      <x:c r="A199" s="23"/>
      <x:c r="B199" s="23"/>
      <x:c r="C199" s="23"/>
      <x:c r="D199" s="24"/>
      <x:c r="E199" s="24"/>
      <x:c r="F199" s="24"/>
      <x:c r="G199" s="23"/>
      <x:c r="H199" s="23"/>
      <x:c r="I199" s="23"/>
      <x:c r="J199" s="23"/>
      <x:c r="K199" s="23"/>
      <x:c r="L199" s="23"/>
      <x:c r="M199" s="23"/>
      <x:c r="N199" s="23"/>
      <x:c r="O199" s="23"/>
      <x:c r="P199" s="23"/>
      <x:c r="Q199" s="23"/>
      <x:c r="R199" s="23" t="str">
        <x:v>No</x:v>
      </x:c>
      <x:c r="S199" s="25" t="n">
        <x:f>IF(A199="",IF(COUNTA(B199:Q199)&gt;0,1,0),(IF(COUNTIF($A$2:$A$201,A199)&gt;1,1,0)+IF(OR(B199="",C199="",H199="",O199="",Q199=""),1,0)+IF(OR(NOT(ISNUMBER(D199)),NOT(ISNUMBER(E199)),NOT(ISNUMBER(F199)),D199&lt;=0,E199&lt;D199,F199&lt;E199),1,0)+IF(AND(I199&lt;&gt;"",OR(NOT(ISNUMBER(I199)),I199&lt;0,MOD(I199,1)&lt;&gt;0)),1,0)+IF(AND(J199&lt;&gt;"",OR(NOT(ISNUMBER(J199)),J199&lt;0,MOD(J199,1)&lt;&gt;0)),1,0)+IF(AND(K199&lt;&gt;"",OR(NOT(ISNUMBER(K199)),K199&lt;0,MOD(K199,1)&lt;&gt;0)),1,0)+IF(AND(L199&lt;&gt;"",OR(NOT(ISNUMBER(L199)),L199&lt;0,MOD(L199,1)&lt;&gt;0)),1,0)+IF(AND(M199&lt;&gt;"",OR(NOT(ISNUMBER(M199)),M199&lt;0,MOD(M199,1)&lt;&gt;0)),1,0)+IF(AND(N199&lt;&gt;"",OR(NOT(ISNUMBER(N199)),N199&lt;0,MOD(N199,1)&lt;&gt;0)),1,0)+IF(AND(ISNUMBER(J199),ISNUMBER(I199),J199&gt;I199),1,0)+IF(AND(ISNUMBER(K199),ISNUMBER(J199),K199&gt;J199),1,0)+IF(AND(ISNUMBER(L199),ISNUMBER(I199),L199&gt;I199),1,0)+IF(AND(ISNUMBER(M199),ISNUMBER(L199),M199&gt;L199),1,0)+IF(AND(ISNUMBER(N199),ISNUMBER(M199),N199&gt;M199),1,0)+IF(AND(ISNUMBER(N199),N199&gt;COUNTIF('Meetings'!$B$2:$B$201,A199)),1,0)+IF(AND(G199&lt;&gt;"Email",G199&lt;&gt;"LinkedIn",G199&lt;&gt;"Multichannel"),1,0)+IF(AND(R199&lt;&gt;"Yes",R199&lt;&gt;"No"),1,0)))</x:f>
        <x:v>0</x:v>
      </x:c>
    </x:row>
    <x:row r="200" ht="60" customHeight="1">
      <x:c r="A200" s="23"/>
      <x:c r="B200" s="23"/>
      <x:c r="C200" s="23"/>
      <x:c r="D200" s="24"/>
      <x:c r="E200" s="24"/>
      <x:c r="F200" s="24"/>
      <x:c r="G200" s="23"/>
      <x:c r="H200" s="23"/>
      <x:c r="I200" s="23"/>
      <x:c r="J200" s="23"/>
      <x:c r="K200" s="23"/>
      <x:c r="L200" s="23"/>
      <x:c r="M200" s="23"/>
      <x:c r="N200" s="23"/>
      <x:c r="O200" s="23"/>
      <x:c r="P200" s="23"/>
      <x:c r="Q200" s="23"/>
      <x:c r="R200" s="23" t="str">
        <x:v>No</x:v>
      </x:c>
      <x:c r="S200" s="25" t="n">
        <x:f>IF(A200="",IF(COUNTA(B200:Q200)&gt;0,1,0),(IF(COUNTIF($A$2:$A$201,A200)&gt;1,1,0)+IF(OR(B200="",C200="",H200="",O200="",Q200=""),1,0)+IF(OR(NOT(ISNUMBER(D200)),NOT(ISNUMBER(E200)),NOT(ISNUMBER(F200)),D200&lt;=0,E200&lt;D200,F200&lt;E200),1,0)+IF(AND(I200&lt;&gt;"",OR(NOT(ISNUMBER(I200)),I200&lt;0,MOD(I200,1)&lt;&gt;0)),1,0)+IF(AND(J200&lt;&gt;"",OR(NOT(ISNUMBER(J200)),J200&lt;0,MOD(J200,1)&lt;&gt;0)),1,0)+IF(AND(K200&lt;&gt;"",OR(NOT(ISNUMBER(K200)),K200&lt;0,MOD(K200,1)&lt;&gt;0)),1,0)+IF(AND(L200&lt;&gt;"",OR(NOT(ISNUMBER(L200)),L200&lt;0,MOD(L200,1)&lt;&gt;0)),1,0)+IF(AND(M200&lt;&gt;"",OR(NOT(ISNUMBER(M200)),M200&lt;0,MOD(M200,1)&lt;&gt;0)),1,0)+IF(AND(N200&lt;&gt;"",OR(NOT(ISNUMBER(N200)),N200&lt;0,MOD(N200,1)&lt;&gt;0)),1,0)+IF(AND(ISNUMBER(J200),ISNUMBER(I200),J200&gt;I200),1,0)+IF(AND(ISNUMBER(K200),ISNUMBER(J200),K200&gt;J200),1,0)+IF(AND(ISNUMBER(L200),ISNUMBER(I200),L200&gt;I200),1,0)+IF(AND(ISNUMBER(M200),ISNUMBER(L200),M200&gt;L200),1,0)+IF(AND(ISNUMBER(N200),ISNUMBER(M200),N200&gt;M200),1,0)+IF(AND(ISNUMBER(N200),N200&gt;COUNTIF('Meetings'!$B$2:$B$201,A200)),1,0)+IF(AND(G200&lt;&gt;"Email",G200&lt;&gt;"LinkedIn",G200&lt;&gt;"Multichannel"),1,0)+IF(AND(R200&lt;&gt;"Yes",R200&lt;&gt;"No"),1,0)))</x:f>
        <x:v>0</x:v>
      </x:c>
    </x:row>
    <x:row r="201" ht="60" customHeight="1">
      <x:c r="A201" s="23"/>
      <x:c r="B201" s="23"/>
      <x:c r="C201" s="23"/>
      <x:c r="D201" s="24"/>
      <x:c r="E201" s="24"/>
      <x:c r="F201" s="24"/>
      <x:c r="G201" s="23"/>
      <x:c r="H201" s="23"/>
      <x:c r="I201" s="23"/>
      <x:c r="J201" s="23"/>
      <x:c r="K201" s="23"/>
      <x:c r="L201" s="23"/>
      <x:c r="M201" s="23"/>
      <x:c r="N201" s="23"/>
      <x:c r="O201" s="23"/>
      <x:c r="P201" s="23"/>
      <x:c r="Q201" s="23"/>
      <x:c r="R201" s="23" t="str">
        <x:v>No</x:v>
      </x:c>
      <x:c r="S201" s="25" t="n">
        <x:f>IF(A201="",IF(COUNTA(B201:Q201)&gt;0,1,0),(IF(COUNTIF($A$2:$A$201,A201)&gt;1,1,0)+IF(OR(B201="",C201="",H201="",O201="",Q201=""),1,0)+IF(OR(NOT(ISNUMBER(D201)),NOT(ISNUMBER(E201)),NOT(ISNUMBER(F201)),D201&lt;=0,E201&lt;D201,F201&lt;E201),1,0)+IF(AND(I201&lt;&gt;"",OR(NOT(ISNUMBER(I201)),I201&lt;0,MOD(I201,1)&lt;&gt;0)),1,0)+IF(AND(J201&lt;&gt;"",OR(NOT(ISNUMBER(J201)),J201&lt;0,MOD(J201,1)&lt;&gt;0)),1,0)+IF(AND(K201&lt;&gt;"",OR(NOT(ISNUMBER(K201)),K201&lt;0,MOD(K201,1)&lt;&gt;0)),1,0)+IF(AND(L201&lt;&gt;"",OR(NOT(ISNUMBER(L201)),L201&lt;0,MOD(L201,1)&lt;&gt;0)),1,0)+IF(AND(M201&lt;&gt;"",OR(NOT(ISNUMBER(M201)),M201&lt;0,MOD(M201,1)&lt;&gt;0)),1,0)+IF(AND(N201&lt;&gt;"",OR(NOT(ISNUMBER(N201)),N201&lt;0,MOD(N201,1)&lt;&gt;0)),1,0)+IF(AND(ISNUMBER(J201),ISNUMBER(I201),J201&gt;I201),1,0)+IF(AND(ISNUMBER(K201),ISNUMBER(J201),K201&gt;J201),1,0)+IF(AND(ISNUMBER(L201),ISNUMBER(I201),L201&gt;I201),1,0)+IF(AND(ISNUMBER(M201),ISNUMBER(L201),M201&gt;L201),1,0)+IF(AND(ISNUMBER(N201),ISNUMBER(M201),N201&gt;M201),1,0)+IF(AND(ISNUMBER(N201),N201&gt;COUNTIF('Meetings'!$B$2:$B$201,A201)),1,0)+IF(AND(G201&lt;&gt;"Email",G201&lt;&gt;"LinkedIn",G201&lt;&gt;"Multichannel"),1,0)+IF(AND(R201&lt;&gt;"Yes",R201&lt;&gt;"No"),1,0)))</x:f>
        <x:v>0</x:v>
      </x:c>
    </x:row>
  </x:sheetData>
  <x:conditionalFormatting sqref="S2:S201">
    <x:cfRule type="cellIs" dxfId="0" priority="1" operator="greaterThan">
      <x:formula>0</x:formula>
    </x:cfRule>
  </x:conditionalFormatting>
  <x:dataValidations count="3">
    <x:dataValidation type="list" sqref="G2:G201">
      <x:formula1>"Email,LinkedIn,Multichannel"</x:formula1>
    </x:dataValidation>
    <x:dataValidation type="list" sqref="R2:R201">
      <x:formula1>"Yes,No"</x:formula1>
    </x:dataValidation>
    <x:dataValidation type="whole" operator="between" sqref="I2:N201">
      <x:formula1>0</x:formula1>
      <x:formula2>100000000</x:formula2>
    </x:dataValidation>
  </x:dataValidations>
  <x:pageMargins left="0.7" right="0.7" top="0.75" bottom="0.75" header="0.3" footer="0.3"/>
  <x:tableParts count="1">
    <x:tablePart xmlns:r="http://schemas.openxmlformats.org/officeDocument/2006/relationships" r:id="R30e11c4b1af74367"/>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34" hidden="0" customWidth="1"/>
    <x:col min="10" max="10" width="19" hidden="0" customWidth="1"/>
    <x:col min="11" max="11" width="19" hidden="0" customWidth="1"/>
    <x:col min="12" max="12" width="34" hidden="0" customWidth="1"/>
    <x:col min="13" max="13" width="19" hidden="0" customWidth="1"/>
    <x:col min="14" max="14" width="34" hidden="0" customWidth="1"/>
    <x:col min="15" max="15" width="34" hidden="0" customWidth="1"/>
    <x:col min="16" max="16" width="34" hidden="0" customWidth="1"/>
    <x:col min="17" max="17" width="19" hidden="0" customWidth="1"/>
    <x:col min="18" max="18" width="19" hidden="0" customWidth="1"/>
  </x:cols>
  <x:sheetData>
    <x:row r="1" ht="70" customHeight="1">
      <x:c r="A1" s="5" t="str">
        <x:v>Buying motion ID</x:v>
      </x:c>
      <x:c r="B1" s="5" t="str">
        <x:v>Cohort ID</x:v>
      </x:c>
      <x:c r="C1" s="5" t="str">
        <x:v>Account alias</x:v>
      </x:c>
      <x:c r="D1" s="5" t="str">
        <x:v>First booked date</x:v>
      </x:c>
      <x:c r="E1" s="5" t="str">
        <x:v>Current scheduled date</x:v>
      </x:c>
      <x:c r="F1" s="5" t="str">
        <x:v>Held date</x:v>
      </x:c>
      <x:c r="G1" s="5" t="str">
        <x:v>Attendance outcome</x:v>
      </x:c>
      <x:c r="H1" s="5" t="str">
        <x:v>Qualification status</x:v>
      </x:c>
      <x:c r="I1" s="5" t="str">
        <x:v>Qualification evidence</x:v>
      </x:c>
      <x:c r="J1" s="5" t="str">
        <x:v>Sales acceptance status</x:v>
      </x:c>
      <x:c r="K1" s="5" t="str">
        <x:v>Sales decision date</x:v>
      </x:c>
      <x:c r="L1" s="5" t="str">
        <x:v>Rejection reason</x:v>
      </x:c>
      <x:c r="M1" s="5" t="str">
        <x:v>Sales owner</x:v>
      </x:c>
      <x:c r="N1" s="5" t="str">
        <x:v>Next action</x:v>
      </x:c>
      <x:c r="O1" s="5" t="str">
        <x:v>Next action due</x:v>
      </x:c>
      <x:c r="P1" s="5" t="str">
        <x:v>Notes / change history</x:v>
      </x:c>
      <x:c r="Q1" s="5" t="str">
        <x:v>Input issue count</x:v>
      </x:c>
      <x:c r="R1" s="5" t="str">
        <x:v>Cohort cutoff</x:v>
      </x:c>
    </x:row>
    <x:row r="2" ht="60" customHeight="1">
      <x:c r="A2" s="23"/>
      <x:c r="B2" s="23"/>
      <x:c r="C2" s="23"/>
      <x:c r="D2" s="24"/>
      <x:c r="E2" s="24"/>
      <x:c r="F2" s="24"/>
      <x:c r="G2" s="23"/>
      <x:c r="H2" s="23"/>
      <x:c r="I2" s="23"/>
      <x:c r="J2" s="23"/>
      <x:c r="K2" s="24"/>
      <x:c r="L2" s="23"/>
      <x:c r="M2" s="23"/>
      <x:c r="N2" s="23"/>
      <x:c r="O2" s="24"/>
      <x:c r="P2" s="23"/>
      <x:c r="Q2" s="25" t="n">
        <x:f>IF(A2="",IF(COUNTA(B2:P2)&gt;0,1,0),(IF(COUNTIF($A$2:$A$201,A2)&gt;1,1,0)+IF(COUNTIF('Cohorts'!$A$2:$A$201,B2)&lt;&gt;1,1,0)+IF(C2="",1,0)+IF(OR(NOT(ISNUMBER(D2)),D2&lt;=0,D2&gt;R2),1,0)+IF(AND(E2&lt;&gt;"",OR(NOT(ISNUMBER(E2)),E2&lt;D2)),1,0)+IF(AND(G2="Held",OR(NOT(ISNUMBER(F2)),F2&lt;D2,F2&gt;R2)),1,0)+IF(AND(G2&lt;&gt;"Held",F2&lt;&gt;""),1,0)+IF(AND(J2="Accepted",OR(G2&lt;&gt;"Held",H2&lt;&gt;"Passed",I2="",M2="",NOT(ISNUMBER(K2)))),1,0)+IF(AND(J2="Rejected",OR(G2&lt;&gt;"Held",L2="",M2="",NOT(ISNUMBER(K2)))),1,0)+IF(AND(K2&lt;&gt;"",OR(NOT(ISNUMBER(K2)),K2&lt;F2,K2&gt;R2)),1,0)+IF(AND(G2&lt;&gt;"Held",G2&lt;&gt;"Scheduled",G2&lt;&gt;"Cancelled",G2&lt;&gt;"No-show",G2&lt;&gt;"Rescheduled"),1,0)+IF(AND(H2&lt;&gt;"Not assessed",H2&lt;&gt;"Passed",H2&lt;&gt;"Failed",H2&lt;&gt;"Pending evidence"),1,0)+IF(AND(J2&lt;&gt;"Not reviewed",J2&lt;&gt;"Accepted",J2&lt;&gt;"Rejected",J2&lt;&gt;"Pending review"),1,0)))</x:f>
        <x:v>0</x:v>
      </x:c>
      <x:c r="R2" s="23" t="str">
        <x:f>IF(B2="","",IFERROR(INDEX('Cohorts'!$F$2:$F$201,MATCH(B2,'Cohorts'!$A$2:$A$201,0)),""))</x:f>
      </x:c>
    </x:row>
    <x:row r="3" ht="60" customHeight="1">
      <x:c r="A3" s="23"/>
      <x:c r="B3" s="23"/>
      <x:c r="C3" s="23"/>
      <x:c r="D3" s="24"/>
      <x:c r="E3" s="24"/>
      <x:c r="F3" s="24"/>
      <x:c r="G3" s="23"/>
      <x:c r="H3" s="23"/>
      <x:c r="I3" s="23"/>
      <x:c r="J3" s="23"/>
      <x:c r="K3" s="24"/>
      <x:c r="L3" s="23"/>
      <x:c r="M3" s="23"/>
      <x:c r="N3" s="23"/>
      <x:c r="O3" s="24"/>
      <x:c r="P3" s="23"/>
      <x:c r="Q3" s="25" t="n">
        <x:f>IF(A3="",IF(COUNTA(B3:P3)&gt;0,1,0),(IF(COUNTIF($A$2:$A$201,A3)&gt;1,1,0)+IF(COUNTIF('Cohorts'!$A$2:$A$201,B3)&lt;&gt;1,1,0)+IF(C3="",1,0)+IF(OR(NOT(ISNUMBER(D3)),D3&lt;=0,D3&gt;R3),1,0)+IF(AND(E3&lt;&gt;"",OR(NOT(ISNUMBER(E3)),E3&lt;D3)),1,0)+IF(AND(G3="Held",OR(NOT(ISNUMBER(F3)),F3&lt;D3,F3&gt;R3)),1,0)+IF(AND(G3&lt;&gt;"Held",F3&lt;&gt;""),1,0)+IF(AND(J3="Accepted",OR(G3&lt;&gt;"Held",H3&lt;&gt;"Passed",I3="",M3="",NOT(ISNUMBER(K3)))),1,0)+IF(AND(J3="Rejected",OR(G3&lt;&gt;"Held",L3="",M3="",NOT(ISNUMBER(K3)))),1,0)+IF(AND(K3&lt;&gt;"",OR(NOT(ISNUMBER(K3)),K3&lt;F3,K3&gt;R3)),1,0)+IF(AND(G3&lt;&gt;"Held",G3&lt;&gt;"Scheduled",G3&lt;&gt;"Cancelled",G3&lt;&gt;"No-show",G3&lt;&gt;"Rescheduled"),1,0)+IF(AND(H3&lt;&gt;"Not assessed",H3&lt;&gt;"Passed",H3&lt;&gt;"Failed",H3&lt;&gt;"Pending evidence"),1,0)+IF(AND(J3&lt;&gt;"Not reviewed",J3&lt;&gt;"Accepted",J3&lt;&gt;"Rejected",J3&lt;&gt;"Pending review"),1,0)))</x:f>
        <x:v>0</x:v>
      </x:c>
      <x:c r="R3" s="23" t="str">
        <x:f>IF(B3="","",IFERROR(INDEX('Cohorts'!$F$2:$F$201,MATCH(B3,'Cohorts'!$A$2:$A$201,0)),""))</x:f>
      </x:c>
    </x:row>
    <x:row r="4" ht="60" customHeight="1">
      <x:c r="A4" s="23"/>
      <x:c r="B4" s="23"/>
      <x:c r="C4" s="23"/>
      <x:c r="D4" s="24"/>
      <x:c r="E4" s="24"/>
      <x:c r="F4" s="24"/>
      <x:c r="G4" s="23"/>
      <x:c r="H4" s="23"/>
      <x:c r="I4" s="23"/>
      <x:c r="J4" s="23"/>
      <x:c r="K4" s="24"/>
      <x:c r="L4" s="23"/>
      <x:c r="M4" s="23"/>
      <x:c r="N4" s="23"/>
      <x:c r="O4" s="24"/>
      <x:c r="P4" s="23"/>
      <x:c r="Q4" s="25" t="n">
        <x:f>IF(A4="",IF(COUNTA(B4:P4)&gt;0,1,0),(IF(COUNTIF($A$2:$A$201,A4)&gt;1,1,0)+IF(COUNTIF('Cohorts'!$A$2:$A$201,B4)&lt;&gt;1,1,0)+IF(C4="",1,0)+IF(OR(NOT(ISNUMBER(D4)),D4&lt;=0,D4&gt;R4),1,0)+IF(AND(E4&lt;&gt;"",OR(NOT(ISNUMBER(E4)),E4&lt;D4)),1,0)+IF(AND(G4="Held",OR(NOT(ISNUMBER(F4)),F4&lt;D4,F4&gt;R4)),1,0)+IF(AND(G4&lt;&gt;"Held",F4&lt;&gt;""),1,0)+IF(AND(J4="Accepted",OR(G4&lt;&gt;"Held",H4&lt;&gt;"Passed",I4="",M4="",NOT(ISNUMBER(K4)))),1,0)+IF(AND(J4="Rejected",OR(G4&lt;&gt;"Held",L4="",M4="",NOT(ISNUMBER(K4)))),1,0)+IF(AND(K4&lt;&gt;"",OR(NOT(ISNUMBER(K4)),K4&lt;F4,K4&gt;R4)),1,0)+IF(AND(G4&lt;&gt;"Held",G4&lt;&gt;"Scheduled",G4&lt;&gt;"Cancelled",G4&lt;&gt;"No-show",G4&lt;&gt;"Rescheduled"),1,0)+IF(AND(H4&lt;&gt;"Not assessed",H4&lt;&gt;"Passed",H4&lt;&gt;"Failed",H4&lt;&gt;"Pending evidence"),1,0)+IF(AND(J4&lt;&gt;"Not reviewed",J4&lt;&gt;"Accepted",J4&lt;&gt;"Rejected",J4&lt;&gt;"Pending review"),1,0)))</x:f>
        <x:v>0</x:v>
      </x:c>
      <x:c r="R4" s="23" t="str">
        <x:f>IF(B4="","",IFERROR(INDEX('Cohorts'!$F$2:$F$201,MATCH(B4,'Cohorts'!$A$2:$A$201,0)),""))</x:f>
      </x:c>
    </x:row>
    <x:row r="5" ht="60" customHeight="1">
      <x:c r="A5" s="23"/>
      <x:c r="B5" s="23"/>
      <x:c r="C5" s="23"/>
      <x:c r="D5" s="24"/>
      <x:c r="E5" s="24"/>
      <x:c r="F5" s="24"/>
      <x:c r="G5" s="23"/>
      <x:c r="H5" s="23"/>
      <x:c r="I5" s="23"/>
      <x:c r="J5" s="23"/>
      <x:c r="K5" s="24"/>
      <x:c r="L5" s="23"/>
      <x:c r="M5" s="23"/>
      <x:c r="N5" s="23"/>
      <x:c r="O5" s="24"/>
      <x:c r="P5" s="23"/>
      <x:c r="Q5" s="25" t="n">
        <x:f>IF(A5="",IF(COUNTA(B5:P5)&gt;0,1,0),(IF(COUNTIF($A$2:$A$201,A5)&gt;1,1,0)+IF(COUNTIF('Cohorts'!$A$2:$A$201,B5)&lt;&gt;1,1,0)+IF(C5="",1,0)+IF(OR(NOT(ISNUMBER(D5)),D5&lt;=0,D5&gt;R5),1,0)+IF(AND(E5&lt;&gt;"",OR(NOT(ISNUMBER(E5)),E5&lt;D5)),1,0)+IF(AND(G5="Held",OR(NOT(ISNUMBER(F5)),F5&lt;D5,F5&gt;R5)),1,0)+IF(AND(G5&lt;&gt;"Held",F5&lt;&gt;""),1,0)+IF(AND(J5="Accepted",OR(G5&lt;&gt;"Held",H5&lt;&gt;"Passed",I5="",M5="",NOT(ISNUMBER(K5)))),1,0)+IF(AND(J5="Rejected",OR(G5&lt;&gt;"Held",L5="",M5="",NOT(ISNUMBER(K5)))),1,0)+IF(AND(K5&lt;&gt;"",OR(NOT(ISNUMBER(K5)),K5&lt;F5,K5&gt;R5)),1,0)+IF(AND(G5&lt;&gt;"Held",G5&lt;&gt;"Scheduled",G5&lt;&gt;"Cancelled",G5&lt;&gt;"No-show",G5&lt;&gt;"Rescheduled"),1,0)+IF(AND(H5&lt;&gt;"Not assessed",H5&lt;&gt;"Passed",H5&lt;&gt;"Failed",H5&lt;&gt;"Pending evidence"),1,0)+IF(AND(J5&lt;&gt;"Not reviewed",J5&lt;&gt;"Accepted",J5&lt;&gt;"Rejected",J5&lt;&gt;"Pending review"),1,0)))</x:f>
        <x:v>0</x:v>
      </x:c>
      <x:c r="R5" s="23" t="str">
        <x:f>IF(B5="","",IFERROR(INDEX('Cohorts'!$F$2:$F$201,MATCH(B5,'Cohorts'!$A$2:$A$201,0)),""))</x:f>
      </x:c>
    </x:row>
    <x:row r="6" ht="60" customHeight="1">
      <x:c r="A6" s="23"/>
      <x:c r="B6" s="23"/>
      <x:c r="C6" s="23"/>
      <x:c r="D6" s="24"/>
      <x:c r="E6" s="24"/>
      <x:c r="F6" s="24"/>
      <x:c r="G6" s="23"/>
      <x:c r="H6" s="23"/>
      <x:c r="I6" s="23"/>
      <x:c r="J6" s="23"/>
      <x:c r="K6" s="24"/>
      <x:c r="L6" s="23"/>
      <x:c r="M6" s="23"/>
      <x:c r="N6" s="23"/>
      <x:c r="O6" s="24"/>
      <x:c r="P6" s="23"/>
      <x:c r="Q6" s="25" t="n">
        <x:f>IF(A6="",IF(COUNTA(B6:P6)&gt;0,1,0),(IF(COUNTIF($A$2:$A$201,A6)&gt;1,1,0)+IF(COUNTIF('Cohorts'!$A$2:$A$201,B6)&lt;&gt;1,1,0)+IF(C6="",1,0)+IF(OR(NOT(ISNUMBER(D6)),D6&lt;=0,D6&gt;R6),1,0)+IF(AND(E6&lt;&gt;"",OR(NOT(ISNUMBER(E6)),E6&lt;D6)),1,0)+IF(AND(G6="Held",OR(NOT(ISNUMBER(F6)),F6&lt;D6,F6&gt;R6)),1,0)+IF(AND(G6&lt;&gt;"Held",F6&lt;&gt;""),1,0)+IF(AND(J6="Accepted",OR(G6&lt;&gt;"Held",H6&lt;&gt;"Passed",I6="",M6="",NOT(ISNUMBER(K6)))),1,0)+IF(AND(J6="Rejected",OR(G6&lt;&gt;"Held",L6="",M6="",NOT(ISNUMBER(K6)))),1,0)+IF(AND(K6&lt;&gt;"",OR(NOT(ISNUMBER(K6)),K6&lt;F6,K6&gt;R6)),1,0)+IF(AND(G6&lt;&gt;"Held",G6&lt;&gt;"Scheduled",G6&lt;&gt;"Cancelled",G6&lt;&gt;"No-show",G6&lt;&gt;"Rescheduled"),1,0)+IF(AND(H6&lt;&gt;"Not assessed",H6&lt;&gt;"Passed",H6&lt;&gt;"Failed",H6&lt;&gt;"Pending evidence"),1,0)+IF(AND(J6&lt;&gt;"Not reviewed",J6&lt;&gt;"Accepted",J6&lt;&gt;"Rejected",J6&lt;&gt;"Pending review"),1,0)))</x:f>
        <x:v>0</x:v>
      </x:c>
      <x:c r="R6" s="23" t="str">
        <x:f>IF(B6="","",IFERROR(INDEX('Cohorts'!$F$2:$F$201,MATCH(B6,'Cohorts'!$A$2:$A$201,0)),""))</x:f>
      </x:c>
    </x:row>
    <x:row r="7" ht="60" customHeight="1">
      <x:c r="A7" s="23"/>
      <x:c r="B7" s="23"/>
      <x:c r="C7" s="23"/>
      <x:c r="D7" s="24"/>
      <x:c r="E7" s="24"/>
      <x:c r="F7" s="24"/>
      <x:c r="G7" s="23"/>
      <x:c r="H7" s="23"/>
      <x:c r="I7" s="23"/>
      <x:c r="J7" s="23"/>
      <x:c r="K7" s="24"/>
      <x:c r="L7" s="23"/>
      <x:c r="M7" s="23"/>
      <x:c r="N7" s="23"/>
      <x:c r="O7" s="24"/>
      <x:c r="P7" s="23"/>
      <x:c r="Q7" s="25" t="n">
        <x:f>IF(A7="",IF(COUNTA(B7:P7)&gt;0,1,0),(IF(COUNTIF($A$2:$A$201,A7)&gt;1,1,0)+IF(COUNTIF('Cohorts'!$A$2:$A$201,B7)&lt;&gt;1,1,0)+IF(C7="",1,0)+IF(OR(NOT(ISNUMBER(D7)),D7&lt;=0,D7&gt;R7),1,0)+IF(AND(E7&lt;&gt;"",OR(NOT(ISNUMBER(E7)),E7&lt;D7)),1,0)+IF(AND(G7="Held",OR(NOT(ISNUMBER(F7)),F7&lt;D7,F7&gt;R7)),1,0)+IF(AND(G7&lt;&gt;"Held",F7&lt;&gt;""),1,0)+IF(AND(J7="Accepted",OR(G7&lt;&gt;"Held",H7&lt;&gt;"Passed",I7="",M7="",NOT(ISNUMBER(K7)))),1,0)+IF(AND(J7="Rejected",OR(G7&lt;&gt;"Held",L7="",M7="",NOT(ISNUMBER(K7)))),1,0)+IF(AND(K7&lt;&gt;"",OR(NOT(ISNUMBER(K7)),K7&lt;F7,K7&gt;R7)),1,0)+IF(AND(G7&lt;&gt;"Held",G7&lt;&gt;"Scheduled",G7&lt;&gt;"Cancelled",G7&lt;&gt;"No-show",G7&lt;&gt;"Rescheduled"),1,0)+IF(AND(H7&lt;&gt;"Not assessed",H7&lt;&gt;"Passed",H7&lt;&gt;"Failed",H7&lt;&gt;"Pending evidence"),1,0)+IF(AND(J7&lt;&gt;"Not reviewed",J7&lt;&gt;"Accepted",J7&lt;&gt;"Rejected",J7&lt;&gt;"Pending review"),1,0)))</x:f>
        <x:v>0</x:v>
      </x:c>
      <x:c r="R7" s="23" t="str">
        <x:f>IF(B7="","",IFERROR(INDEX('Cohorts'!$F$2:$F$201,MATCH(B7,'Cohorts'!$A$2:$A$201,0)),""))</x:f>
      </x:c>
    </x:row>
    <x:row r="8" ht="60" customHeight="1">
      <x:c r="A8" s="23"/>
      <x:c r="B8" s="23"/>
      <x:c r="C8" s="23"/>
      <x:c r="D8" s="24"/>
      <x:c r="E8" s="24"/>
      <x:c r="F8" s="24"/>
      <x:c r="G8" s="23"/>
      <x:c r="H8" s="23"/>
      <x:c r="I8" s="23"/>
      <x:c r="J8" s="23"/>
      <x:c r="K8" s="24"/>
      <x:c r="L8" s="23"/>
      <x:c r="M8" s="23"/>
      <x:c r="N8" s="23"/>
      <x:c r="O8" s="24"/>
      <x:c r="P8" s="23"/>
      <x:c r="Q8" s="25" t="n">
        <x:f>IF(A8="",IF(COUNTA(B8:P8)&gt;0,1,0),(IF(COUNTIF($A$2:$A$201,A8)&gt;1,1,0)+IF(COUNTIF('Cohorts'!$A$2:$A$201,B8)&lt;&gt;1,1,0)+IF(C8="",1,0)+IF(OR(NOT(ISNUMBER(D8)),D8&lt;=0,D8&gt;R8),1,0)+IF(AND(E8&lt;&gt;"",OR(NOT(ISNUMBER(E8)),E8&lt;D8)),1,0)+IF(AND(G8="Held",OR(NOT(ISNUMBER(F8)),F8&lt;D8,F8&gt;R8)),1,0)+IF(AND(G8&lt;&gt;"Held",F8&lt;&gt;""),1,0)+IF(AND(J8="Accepted",OR(G8&lt;&gt;"Held",H8&lt;&gt;"Passed",I8="",M8="",NOT(ISNUMBER(K8)))),1,0)+IF(AND(J8="Rejected",OR(G8&lt;&gt;"Held",L8="",M8="",NOT(ISNUMBER(K8)))),1,0)+IF(AND(K8&lt;&gt;"",OR(NOT(ISNUMBER(K8)),K8&lt;F8,K8&gt;R8)),1,0)+IF(AND(G8&lt;&gt;"Held",G8&lt;&gt;"Scheduled",G8&lt;&gt;"Cancelled",G8&lt;&gt;"No-show",G8&lt;&gt;"Rescheduled"),1,0)+IF(AND(H8&lt;&gt;"Not assessed",H8&lt;&gt;"Passed",H8&lt;&gt;"Failed",H8&lt;&gt;"Pending evidence"),1,0)+IF(AND(J8&lt;&gt;"Not reviewed",J8&lt;&gt;"Accepted",J8&lt;&gt;"Rejected",J8&lt;&gt;"Pending review"),1,0)))</x:f>
        <x:v>0</x:v>
      </x:c>
      <x:c r="R8" s="23" t="str">
        <x:f>IF(B8="","",IFERROR(INDEX('Cohorts'!$F$2:$F$201,MATCH(B8,'Cohorts'!$A$2:$A$201,0)),""))</x:f>
      </x:c>
    </x:row>
    <x:row r="9" ht="60" customHeight="1">
      <x:c r="A9" s="23"/>
      <x:c r="B9" s="23"/>
      <x:c r="C9" s="23"/>
      <x:c r="D9" s="24"/>
      <x:c r="E9" s="24"/>
      <x:c r="F9" s="24"/>
      <x:c r="G9" s="23"/>
      <x:c r="H9" s="23"/>
      <x:c r="I9" s="23"/>
      <x:c r="J9" s="23"/>
      <x:c r="K9" s="24"/>
      <x:c r="L9" s="23"/>
      <x:c r="M9" s="23"/>
      <x:c r="N9" s="23"/>
      <x:c r="O9" s="24"/>
      <x:c r="P9" s="23"/>
      <x:c r="Q9" s="25" t="n">
        <x:f>IF(A9="",IF(COUNTA(B9:P9)&gt;0,1,0),(IF(COUNTIF($A$2:$A$201,A9)&gt;1,1,0)+IF(COUNTIF('Cohorts'!$A$2:$A$201,B9)&lt;&gt;1,1,0)+IF(C9="",1,0)+IF(OR(NOT(ISNUMBER(D9)),D9&lt;=0,D9&gt;R9),1,0)+IF(AND(E9&lt;&gt;"",OR(NOT(ISNUMBER(E9)),E9&lt;D9)),1,0)+IF(AND(G9="Held",OR(NOT(ISNUMBER(F9)),F9&lt;D9,F9&gt;R9)),1,0)+IF(AND(G9&lt;&gt;"Held",F9&lt;&gt;""),1,0)+IF(AND(J9="Accepted",OR(G9&lt;&gt;"Held",H9&lt;&gt;"Passed",I9="",M9="",NOT(ISNUMBER(K9)))),1,0)+IF(AND(J9="Rejected",OR(G9&lt;&gt;"Held",L9="",M9="",NOT(ISNUMBER(K9)))),1,0)+IF(AND(K9&lt;&gt;"",OR(NOT(ISNUMBER(K9)),K9&lt;F9,K9&gt;R9)),1,0)+IF(AND(G9&lt;&gt;"Held",G9&lt;&gt;"Scheduled",G9&lt;&gt;"Cancelled",G9&lt;&gt;"No-show",G9&lt;&gt;"Rescheduled"),1,0)+IF(AND(H9&lt;&gt;"Not assessed",H9&lt;&gt;"Passed",H9&lt;&gt;"Failed",H9&lt;&gt;"Pending evidence"),1,0)+IF(AND(J9&lt;&gt;"Not reviewed",J9&lt;&gt;"Accepted",J9&lt;&gt;"Rejected",J9&lt;&gt;"Pending review"),1,0)))</x:f>
        <x:v>0</x:v>
      </x:c>
      <x:c r="R9" s="23" t="str">
        <x:f>IF(B9="","",IFERROR(INDEX('Cohorts'!$F$2:$F$201,MATCH(B9,'Cohorts'!$A$2:$A$201,0)),""))</x:f>
      </x:c>
    </x:row>
    <x:row r="10" ht="60" customHeight="1">
      <x:c r="A10" s="23"/>
      <x:c r="B10" s="23"/>
      <x:c r="C10" s="23"/>
      <x:c r="D10" s="24"/>
      <x:c r="E10" s="24"/>
      <x:c r="F10" s="24"/>
      <x:c r="G10" s="23"/>
      <x:c r="H10" s="23"/>
      <x:c r="I10" s="23"/>
      <x:c r="J10" s="23"/>
      <x:c r="K10" s="24"/>
      <x:c r="L10" s="23"/>
      <x:c r="M10" s="23"/>
      <x:c r="N10" s="23"/>
      <x:c r="O10" s="24"/>
      <x:c r="P10" s="23"/>
      <x:c r="Q10" s="25" t="n">
        <x:f>IF(A10="",IF(COUNTA(B10:P10)&gt;0,1,0),(IF(COUNTIF($A$2:$A$201,A10)&gt;1,1,0)+IF(COUNTIF('Cohorts'!$A$2:$A$201,B10)&lt;&gt;1,1,0)+IF(C10="",1,0)+IF(OR(NOT(ISNUMBER(D10)),D10&lt;=0,D10&gt;R10),1,0)+IF(AND(E10&lt;&gt;"",OR(NOT(ISNUMBER(E10)),E10&lt;D10)),1,0)+IF(AND(G10="Held",OR(NOT(ISNUMBER(F10)),F10&lt;D10,F10&gt;R10)),1,0)+IF(AND(G10&lt;&gt;"Held",F10&lt;&gt;""),1,0)+IF(AND(J10="Accepted",OR(G10&lt;&gt;"Held",H10&lt;&gt;"Passed",I10="",M10="",NOT(ISNUMBER(K10)))),1,0)+IF(AND(J10="Rejected",OR(G10&lt;&gt;"Held",L10="",M10="",NOT(ISNUMBER(K10)))),1,0)+IF(AND(K10&lt;&gt;"",OR(NOT(ISNUMBER(K10)),K10&lt;F10,K10&gt;R10)),1,0)+IF(AND(G10&lt;&gt;"Held",G10&lt;&gt;"Scheduled",G10&lt;&gt;"Cancelled",G10&lt;&gt;"No-show",G10&lt;&gt;"Rescheduled"),1,0)+IF(AND(H10&lt;&gt;"Not assessed",H10&lt;&gt;"Passed",H10&lt;&gt;"Failed",H10&lt;&gt;"Pending evidence"),1,0)+IF(AND(J10&lt;&gt;"Not reviewed",J10&lt;&gt;"Accepted",J10&lt;&gt;"Rejected",J10&lt;&gt;"Pending review"),1,0)))</x:f>
        <x:v>0</x:v>
      </x:c>
      <x:c r="R10" s="23" t="str">
        <x:f>IF(B10="","",IFERROR(INDEX('Cohorts'!$F$2:$F$201,MATCH(B10,'Cohorts'!$A$2:$A$201,0)),""))</x:f>
      </x:c>
    </x:row>
    <x:row r="11" ht="60" customHeight="1">
      <x:c r="A11" s="23"/>
      <x:c r="B11" s="23"/>
      <x:c r="C11" s="23"/>
      <x:c r="D11" s="24"/>
      <x:c r="E11" s="24"/>
      <x:c r="F11" s="24"/>
      <x:c r="G11" s="23"/>
      <x:c r="H11" s="23"/>
      <x:c r="I11" s="23"/>
      <x:c r="J11" s="23"/>
      <x:c r="K11" s="24"/>
      <x:c r="L11" s="23"/>
      <x:c r="M11" s="23"/>
      <x:c r="N11" s="23"/>
      <x:c r="O11" s="24"/>
      <x:c r="P11" s="23"/>
      <x:c r="Q11" s="25" t="n">
        <x:f>IF(A11="",IF(COUNTA(B11:P11)&gt;0,1,0),(IF(COUNTIF($A$2:$A$201,A11)&gt;1,1,0)+IF(COUNTIF('Cohorts'!$A$2:$A$201,B11)&lt;&gt;1,1,0)+IF(C11="",1,0)+IF(OR(NOT(ISNUMBER(D11)),D11&lt;=0,D11&gt;R11),1,0)+IF(AND(E11&lt;&gt;"",OR(NOT(ISNUMBER(E11)),E11&lt;D11)),1,0)+IF(AND(G11="Held",OR(NOT(ISNUMBER(F11)),F11&lt;D11,F11&gt;R11)),1,0)+IF(AND(G11&lt;&gt;"Held",F11&lt;&gt;""),1,0)+IF(AND(J11="Accepted",OR(G11&lt;&gt;"Held",H11&lt;&gt;"Passed",I11="",M11="",NOT(ISNUMBER(K11)))),1,0)+IF(AND(J11="Rejected",OR(G11&lt;&gt;"Held",L11="",M11="",NOT(ISNUMBER(K11)))),1,0)+IF(AND(K11&lt;&gt;"",OR(NOT(ISNUMBER(K11)),K11&lt;F11,K11&gt;R11)),1,0)+IF(AND(G11&lt;&gt;"Held",G11&lt;&gt;"Scheduled",G11&lt;&gt;"Cancelled",G11&lt;&gt;"No-show",G11&lt;&gt;"Rescheduled"),1,0)+IF(AND(H11&lt;&gt;"Not assessed",H11&lt;&gt;"Passed",H11&lt;&gt;"Failed",H11&lt;&gt;"Pending evidence"),1,0)+IF(AND(J11&lt;&gt;"Not reviewed",J11&lt;&gt;"Accepted",J11&lt;&gt;"Rejected",J11&lt;&gt;"Pending review"),1,0)))</x:f>
        <x:v>0</x:v>
      </x:c>
      <x:c r="R11" s="23" t="str">
        <x:f>IF(B11="","",IFERROR(INDEX('Cohorts'!$F$2:$F$201,MATCH(B11,'Cohorts'!$A$2:$A$201,0)),""))</x:f>
      </x:c>
    </x:row>
    <x:row r="12" ht="60" customHeight="1">
      <x:c r="A12" s="23"/>
      <x:c r="B12" s="23"/>
      <x:c r="C12" s="23"/>
      <x:c r="D12" s="24"/>
      <x:c r="E12" s="24"/>
      <x:c r="F12" s="24"/>
      <x:c r="G12" s="23"/>
      <x:c r="H12" s="23"/>
      <x:c r="I12" s="23"/>
      <x:c r="J12" s="23"/>
      <x:c r="K12" s="24"/>
      <x:c r="L12" s="23"/>
      <x:c r="M12" s="23"/>
      <x:c r="N12" s="23"/>
      <x:c r="O12" s="24"/>
      <x:c r="P12" s="23"/>
      <x:c r="Q12" s="25" t="n">
        <x:f>IF(A12="",IF(COUNTA(B12:P12)&gt;0,1,0),(IF(COUNTIF($A$2:$A$201,A12)&gt;1,1,0)+IF(COUNTIF('Cohorts'!$A$2:$A$201,B12)&lt;&gt;1,1,0)+IF(C12="",1,0)+IF(OR(NOT(ISNUMBER(D12)),D12&lt;=0,D12&gt;R12),1,0)+IF(AND(E12&lt;&gt;"",OR(NOT(ISNUMBER(E12)),E12&lt;D12)),1,0)+IF(AND(G12="Held",OR(NOT(ISNUMBER(F12)),F12&lt;D12,F12&gt;R12)),1,0)+IF(AND(G12&lt;&gt;"Held",F12&lt;&gt;""),1,0)+IF(AND(J12="Accepted",OR(G12&lt;&gt;"Held",H12&lt;&gt;"Passed",I12="",M12="",NOT(ISNUMBER(K12)))),1,0)+IF(AND(J12="Rejected",OR(G12&lt;&gt;"Held",L12="",M12="",NOT(ISNUMBER(K12)))),1,0)+IF(AND(K12&lt;&gt;"",OR(NOT(ISNUMBER(K12)),K12&lt;F12,K12&gt;R12)),1,0)+IF(AND(G12&lt;&gt;"Held",G12&lt;&gt;"Scheduled",G12&lt;&gt;"Cancelled",G12&lt;&gt;"No-show",G12&lt;&gt;"Rescheduled"),1,0)+IF(AND(H12&lt;&gt;"Not assessed",H12&lt;&gt;"Passed",H12&lt;&gt;"Failed",H12&lt;&gt;"Pending evidence"),1,0)+IF(AND(J12&lt;&gt;"Not reviewed",J12&lt;&gt;"Accepted",J12&lt;&gt;"Rejected",J12&lt;&gt;"Pending review"),1,0)))</x:f>
        <x:v>0</x:v>
      </x:c>
      <x:c r="R12" s="23" t="str">
        <x:f>IF(B12="","",IFERROR(INDEX('Cohorts'!$F$2:$F$201,MATCH(B12,'Cohorts'!$A$2:$A$201,0)),""))</x:f>
      </x:c>
    </x:row>
    <x:row r="13" ht="60" customHeight="1">
      <x:c r="A13" s="23"/>
      <x:c r="B13" s="23"/>
      <x:c r="C13" s="23"/>
      <x:c r="D13" s="24"/>
      <x:c r="E13" s="24"/>
      <x:c r="F13" s="24"/>
      <x:c r="G13" s="23"/>
      <x:c r="H13" s="23"/>
      <x:c r="I13" s="23"/>
      <x:c r="J13" s="23"/>
      <x:c r="K13" s="24"/>
      <x:c r="L13" s="23"/>
      <x:c r="M13" s="23"/>
      <x:c r="N13" s="23"/>
      <x:c r="O13" s="24"/>
      <x:c r="P13" s="23"/>
      <x:c r="Q13" s="25" t="n">
        <x:f>IF(A13="",IF(COUNTA(B13:P13)&gt;0,1,0),(IF(COUNTIF($A$2:$A$201,A13)&gt;1,1,0)+IF(COUNTIF('Cohorts'!$A$2:$A$201,B13)&lt;&gt;1,1,0)+IF(C13="",1,0)+IF(OR(NOT(ISNUMBER(D13)),D13&lt;=0,D13&gt;R13),1,0)+IF(AND(E13&lt;&gt;"",OR(NOT(ISNUMBER(E13)),E13&lt;D13)),1,0)+IF(AND(G13="Held",OR(NOT(ISNUMBER(F13)),F13&lt;D13,F13&gt;R13)),1,0)+IF(AND(G13&lt;&gt;"Held",F13&lt;&gt;""),1,0)+IF(AND(J13="Accepted",OR(G13&lt;&gt;"Held",H13&lt;&gt;"Passed",I13="",M13="",NOT(ISNUMBER(K13)))),1,0)+IF(AND(J13="Rejected",OR(G13&lt;&gt;"Held",L13="",M13="",NOT(ISNUMBER(K13)))),1,0)+IF(AND(K13&lt;&gt;"",OR(NOT(ISNUMBER(K13)),K13&lt;F13,K13&gt;R13)),1,0)+IF(AND(G13&lt;&gt;"Held",G13&lt;&gt;"Scheduled",G13&lt;&gt;"Cancelled",G13&lt;&gt;"No-show",G13&lt;&gt;"Rescheduled"),1,0)+IF(AND(H13&lt;&gt;"Not assessed",H13&lt;&gt;"Passed",H13&lt;&gt;"Failed",H13&lt;&gt;"Pending evidence"),1,0)+IF(AND(J13&lt;&gt;"Not reviewed",J13&lt;&gt;"Accepted",J13&lt;&gt;"Rejected",J13&lt;&gt;"Pending review"),1,0)))</x:f>
        <x:v>0</x:v>
      </x:c>
      <x:c r="R13" s="23" t="str">
        <x:f>IF(B13="","",IFERROR(INDEX('Cohorts'!$F$2:$F$201,MATCH(B13,'Cohorts'!$A$2:$A$201,0)),""))</x:f>
      </x:c>
    </x:row>
    <x:row r="14" ht="60" customHeight="1">
      <x:c r="A14" s="23"/>
      <x:c r="B14" s="23"/>
      <x:c r="C14" s="23"/>
      <x:c r="D14" s="24"/>
      <x:c r="E14" s="24"/>
      <x:c r="F14" s="24"/>
      <x:c r="G14" s="23"/>
      <x:c r="H14" s="23"/>
      <x:c r="I14" s="23"/>
      <x:c r="J14" s="23"/>
      <x:c r="K14" s="24"/>
      <x:c r="L14" s="23"/>
      <x:c r="M14" s="23"/>
      <x:c r="N14" s="23"/>
      <x:c r="O14" s="24"/>
      <x:c r="P14" s="23"/>
      <x:c r="Q14" s="25" t="n">
        <x:f>IF(A14="",IF(COUNTA(B14:P14)&gt;0,1,0),(IF(COUNTIF($A$2:$A$201,A14)&gt;1,1,0)+IF(COUNTIF('Cohorts'!$A$2:$A$201,B14)&lt;&gt;1,1,0)+IF(C14="",1,0)+IF(OR(NOT(ISNUMBER(D14)),D14&lt;=0,D14&gt;R14),1,0)+IF(AND(E14&lt;&gt;"",OR(NOT(ISNUMBER(E14)),E14&lt;D14)),1,0)+IF(AND(G14="Held",OR(NOT(ISNUMBER(F14)),F14&lt;D14,F14&gt;R14)),1,0)+IF(AND(G14&lt;&gt;"Held",F14&lt;&gt;""),1,0)+IF(AND(J14="Accepted",OR(G14&lt;&gt;"Held",H14&lt;&gt;"Passed",I14="",M14="",NOT(ISNUMBER(K14)))),1,0)+IF(AND(J14="Rejected",OR(G14&lt;&gt;"Held",L14="",M14="",NOT(ISNUMBER(K14)))),1,0)+IF(AND(K14&lt;&gt;"",OR(NOT(ISNUMBER(K14)),K14&lt;F14,K14&gt;R14)),1,0)+IF(AND(G14&lt;&gt;"Held",G14&lt;&gt;"Scheduled",G14&lt;&gt;"Cancelled",G14&lt;&gt;"No-show",G14&lt;&gt;"Rescheduled"),1,0)+IF(AND(H14&lt;&gt;"Not assessed",H14&lt;&gt;"Passed",H14&lt;&gt;"Failed",H14&lt;&gt;"Pending evidence"),1,0)+IF(AND(J14&lt;&gt;"Not reviewed",J14&lt;&gt;"Accepted",J14&lt;&gt;"Rejected",J14&lt;&gt;"Pending review"),1,0)))</x:f>
        <x:v>0</x:v>
      </x:c>
      <x:c r="R14" s="23" t="str">
        <x:f>IF(B14="","",IFERROR(INDEX('Cohorts'!$F$2:$F$201,MATCH(B14,'Cohorts'!$A$2:$A$201,0)),""))</x:f>
      </x:c>
    </x:row>
    <x:row r="15" ht="60" customHeight="1">
      <x:c r="A15" s="23"/>
      <x:c r="B15" s="23"/>
      <x:c r="C15" s="23"/>
      <x:c r="D15" s="24"/>
      <x:c r="E15" s="24"/>
      <x:c r="F15" s="24"/>
      <x:c r="G15" s="23"/>
      <x:c r="H15" s="23"/>
      <x:c r="I15" s="23"/>
      <x:c r="J15" s="23"/>
      <x:c r="K15" s="24"/>
      <x:c r="L15" s="23"/>
      <x:c r="M15" s="23"/>
      <x:c r="N15" s="23"/>
      <x:c r="O15" s="24"/>
      <x:c r="P15" s="23"/>
      <x:c r="Q15" s="25" t="n">
        <x:f>IF(A15="",IF(COUNTA(B15:P15)&gt;0,1,0),(IF(COUNTIF($A$2:$A$201,A15)&gt;1,1,0)+IF(COUNTIF('Cohorts'!$A$2:$A$201,B15)&lt;&gt;1,1,0)+IF(C15="",1,0)+IF(OR(NOT(ISNUMBER(D15)),D15&lt;=0,D15&gt;R15),1,0)+IF(AND(E15&lt;&gt;"",OR(NOT(ISNUMBER(E15)),E15&lt;D15)),1,0)+IF(AND(G15="Held",OR(NOT(ISNUMBER(F15)),F15&lt;D15,F15&gt;R15)),1,0)+IF(AND(G15&lt;&gt;"Held",F15&lt;&gt;""),1,0)+IF(AND(J15="Accepted",OR(G15&lt;&gt;"Held",H15&lt;&gt;"Passed",I15="",M15="",NOT(ISNUMBER(K15)))),1,0)+IF(AND(J15="Rejected",OR(G15&lt;&gt;"Held",L15="",M15="",NOT(ISNUMBER(K15)))),1,0)+IF(AND(K15&lt;&gt;"",OR(NOT(ISNUMBER(K15)),K15&lt;F15,K15&gt;R15)),1,0)+IF(AND(G15&lt;&gt;"Held",G15&lt;&gt;"Scheduled",G15&lt;&gt;"Cancelled",G15&lt;&gt;"No-show",G15&lt;&gt;"Rescheduled"),1,0)+IF(AND(H15&lt;&gt;"Not assessed",H15&lt;&gt;"Passed",H15&lt;&gt;"Failed",H15&lt;&gt;"Pending evidence"),1,0)+IF(AND(J15&lt;&gt;"Not reviewed",J15&lt;&gt;"Accepted",J15&lt;&gt;"Rejected",J15&lt;&gt;"Pending review"),1,0)))</x:f>
        <x:v>0</x:v>
      </x:c>
      <x:c r="R15" s="23" t="str">
        <x:f>IF(B15="","",IFERROR(INDEX('Cohorts'!$F$2:$F$201,MATCH(B15,'Cohorts'!$A$2:$A$201,0)),""))</x:f>
      </x:c>
    </x:row>
    <x:row r="16" ht="60" customHeight="1">
      <x:c r="A16" s="23"/>
      <x:c r="B16" s="23"/>
      <x:c r="C16" s="23"/>
      <x:c r="D16" s="24"/>
      <x:c r="E16" s="24"/>
      <x:c r="F16" s="24"/>
      <x:c r="G16" s="23"/>
      <x:c r="H16" s="23"/>
      <x:c r="I16" s="23"/>
      <x:c r="J16" s="23"/>
      <x:c r="K16" s="24"/>
      <x:c r="L16" s="23"/>
      <x:c r="M16" s="23"/>
      <x:c r="N16" s="23"/>
      <x:c r="O16" s="24"/>
      <x:c r="P16" s="23"/>
      <x:c r="Q16" s="25" t="n">
        <x:f>IF(A16="",IF(COUNTA(B16:P16)&gt;0,1,0),(IF(COUNTIF($A$2:$A$201,A16)&gt;1,1,0)+IF(COUNTIF('Cohorts'!$A$2:$A$201,B16)&lt;&gt;1,1,0)+IF(C16="",1,0)+IF(OR(NOT(ISNUMBER(D16)),D16&lt;=0,D16&gt;R16),1,0)+IF(AND(E16&lt;&gt;"",OR(NOT(ISNUMBER(E16)),E16&lt;D16)),1,0)+IF(AND(G16="Held",OR(NOT(ISNUMBER(F16)),F16&lt;D16,F16&gt;R16)),1,0)+IF(AND(G16&lt;&gt;"Held",F16&lt;&gt;""),1,0)+IF(AND(J16="Accepted",OR(G16&lt;&gt;"Held",H16&lt;&gt;"Passed",I16="",M16="",NOT(ISNUMBER(K16)))),1,0)+IF(AND(J16="Rejected",OR(G16&lt;&gt;"Held",L16="",M16="",NOT(ISNUMBER(K16)))),1,0)+IF(AND(K16&lt;&gt;"",OR(NOT(ISNUMBER(K16)),K16&lt;F16,K16&gt;R16)),1,0)+IF(AND(G16&lt;&gt;"Held",G16&lt;&gt;"Scheduled",G16&lt;&gt;"Cancelled",G16&lt;&gt;"No-show",G16&lt;&gt;"Rescheduled"),1,0)+IF(AND(H16&lt;&gt;"Not assessed",H16&lt;&gt;"Passed",H16&lt;&gt;"Failed",H16&lt;&gt;"Pending evidence"),1,0)+IF(AND(J16&lt;&gt;"Not reviewed",J16&lt;&gt;"Accepted",J16&lt;&gt;"Rejected",J16&lt;&gt;"Pending review"),1,0)))</x:f>
        <x:v>0</x:v>
      </x:c>
      <x:c r="R16" s="23" t="str">
        <x:f>IF(B16="","",IFERROR(INDEX('Cohorts'!$F$2:$F$201,MATCH(B16,'Cohorts'!$A$2:$A$201,0)),""))</x:f>
      </x:c>
    </x:row>
    <x:row r="17" ht="60" customHeight="1">
      <x:c r="A17" s="23"/>
      <x:c r="B17" s="23"/>
      <x:c r="C17" s="23"/>
      <x:c r="D17" s="24"/>
      <x:c r="E17" s="24"/>
      <x:c r="F17" s="24"/>
      <x:c r="G17" s="23"/>
      <x:c r="H17" s="23"/>
      <x:c r="I17" s="23"/>
      <x:c r="J17" s="23"/>
      <x:c r="K17" s="24"/>
      <x:c r="L17" s="23"/>
      <x:c r="M17" s="23"/>
      <x:c r="N17" s="23"/>
      <x:c r="O17" s="24"/>
      <x:c r="P17" s="23"/>
      <x:c r="Q17" s="25" t="n">
        <x:f>IF(A17="",IF(COUNTA(B17:P17)&gt;0,1,0),(IF(COUNTIF($A$2:$A$201,A17)&gt;1,1,0)+IF(COUNTIF('Cohorts'!$A$2:$A$201,B17)&lt;&gt;1,1,0)+IF(C17="",1,0)+IF(OR(NOT(ISNUMBER(D17)),D17&lt;=0,D17&gt;R17),1,0)+IF(AND(E17&lt;&gt;"",OR(NOT(ISNUMBER(E17)),E17&lt;D17)),1,0)+IF(AND(G17="Held",OR(NOT(ISNUMBER(F17)),F17&lt;D17,F17&gt;R17)),1,0)+IF(AND(G17&lt;&gt;"Held",F17&lt;&gt;""),1,0)+IF(AND(J17="Accepted",OR(G17&lt;&gt;"Held",H17&lt;&gt;"Passed",I17="",M17="",NOT(ISNUMBER(K17)))),1,0)+IF(AND(J17="Rejected",OR(G17&lt;&gt;"Held",L17="",M17="",NOT(ISNUMBER(K17)))),1,0)+IF(AND(K17&lt;&gt;"",OR(NOT(ISNUMBER(K17)),K17&lt;F17,K17&gt;R17)),1,0)+IF(AND(G17&lt;&gt;"Held",G17&lt;&gt;"Scheduled",G17&lt;&gt;"Cancelled",G17&lt;&gt;"No-show",G17&lt;&gt;"Rescheduled"),1,0)+IF(AND(H17&lt;&gt;"Not assessed",H17&lt;&gt;"Passed",H17&lt;&gt;"Failed",H17&lt;&gt;"Pending evidence"),1,0)+IF(AND(J17&lt;&gt;"Not reviewed",J17&lt;&gt;"Accepted",J17&lt;&gt;"Rejected",J17&lt;&gt;"Pending review"),1,0)))</x:f>
        <x:v>0</x:v>
      </x:c>
      <x:c r="R17" s="23" t="str">
        <x:f>IF(B17="","",IFERROR(INDEX('Cohorts'!$F$2:$F$201,MATCH(B17,'Cohorts'!$A$2:$A$201,0)),""))</x:f>
      </x:c>
    </x:row>
    <x:row r="18" ht="60" customHeight="1">
      <x:c r="A18" s="23"/>
      <x:c r="B18" s="23"/>
      <x:c r="C18" s="23"/>
      <x:c r="D18" s="24"/>
      <x:c r="E18" s="24"/>
      <x:c r="F18" s="24"/>
      <x:c r="G18" s="23"/>
      <x:c r="H18" s="23"/>
      <x:c r="I18" s="23"/>
      <x:c r="J18" s="23"/>
      <x:c r="K18" s="24"/>
      <x:c r="L18" s="23"/>
      <x:c r="M18" s="23"/>
      <x:c r="N18" s="23"/>
      <x:c r="O18" s="24"/>
      <x:c r="P18" s="23"/>
      <x:c r="Q18" s="25" t="n">
        <x:f>IF(A18="",IF(COUNTA(B18:P18)&gt;0,1,0),(IF(COUNTIF($A$2:$A$201,A18)&gt;1,1,0)+IF(COUNTIF('Cohorts'!$A$2:$A$201,B18)&lt;&gt;1,1,0)+IF(C18="",1,0)+IF(OR(NOT(ISNUMBER(D18)),D18&lt;=0,D18&gt;R18),1,0)+IF(AND(E18&lt;&gt;"",OR(NOT(ISNUMBER(E18)),E18&lt;D18)),1,0)+IF(AND(G18="Held",OR(NOT(ISNUMBER(F18)),F18&lt;D18,F18&gt;R18)),1,0)+IF(AND(G18&lt;&gt;"Held",F18&lt;&gt;""),1,0)+IF(AND(J18="Accepted",OR(G18&lt;&gt;"Held",H18&lt;&gt;"Passed",I18="",M18="",NOT(ISNUMBER(K18)))),1,0)+IF(AND(J18="Rejected",OR(G18&lt;&gt;"Held",L18="",M18="",NOT(ISNUMBER(K18)))),1,0)+IF(AND(K18&lt;&gt;"",OR(NOT(ISNUMBER(K18)),K18&lt;F18,K18&gt;R18)),1,0)+IF(AND(G18&lt;&gt;"Held",G18&lt;&gt;"Scheduled",G18&lt;&gt;"Cancelled",G18&lt;&gt;"No-show",G18&lt;&gt;"Rescheduled"),1,0)+IF(AND(H18&lt;&gt;"Not assessed",H18&lt;&gt;"Passed",H18&lt;&gt;"Failed",H18&lt;&gt;"Pending evidence"),1,0)+IF(AND(J18&lt;&gt;"Not reviewed",J18&lt;&gt;"Accepted",J18&lt;&gt;"Rejected",J18&lt;&gt;"Pending review"),1,0)))</x:f>
        <x:v>0</x:v>
      </x:c>
      <x:c r="R18" s="23" t="str">
        <x:f>IF(B18="","",IFERROR(INDEX('Cohorts'!$F$2:$F$201,MATCH(B18,'Cohorts'!$A$2:$A$201,0)),""))</x:f>
      </x:c>
    </x:row>
    <x:row r="19" ht="60" customHeight="1">
      <x:c r="A19" s="23"/>
      <x:c r="B19" s="23"/>
      <x:c r="C19" s="23"/>
      <x:c r="D19" s="24"/>
      <x:c r="E19" s="24"/>
      <x:c r="F19" s="24"/>
      <x:c r="G19" s="23"/>
      <x:c r="H19" s="23"/>
      <x:c r="I19" s="23"/>
      <x:c r="J19" s="23"/>
      <x:c r="K19" s="24"/>
      <x:c r="L19" s="23"/>
      <x:c r="M19" s="23"/>
      <x:c r="N19" s="23"/>
      <x:c r="O19" s="24"/>
      <x:c r="P19" s="23"/>
      <x:c r="Q19" s="25" t="n">
        <x:f>IF(A19="",IF(COUNTA(B19:P19)&gt;0,1,0),(IF(COUNTIF($A$2:$A$201,A19)&gt;1,1,0)+IF(COUNTIF('Cohorts'!$A$2:$A$201,B19)&lt;&gt;1,1,0)+IF(C19="",1,0)+IF(OR(NOT(ISNUMBER(D19)),D19&lt;=0,D19&gt;R19),1,0)+IF(AND(E19&lt;&gt;"",OR(NOT(ISNUMBER(E19)),E19&lt;D19)),1,0)+IF(AND(G19="Held",OR(NOT(ISNUMBER(F19)),F19&lt;D19,F19&gt;R19)),1,0)+IF(AND(G19&lt;&gt;"Held",F19&lt;&gt;""),1,0)+IF(AND(J19="Accepted",OR(G19&lt;&gt;"Held",H19&lt;&gt;"Passed",I19="",M19="",NOT(ISNUMBER(K19)))),1,0)+IF(AND(J19="Rejected",OR(G19&lt;&gt;"Held",L19="",M19="",NOT(ISNUMBER(K19)))),1,0)+IF(AND(K19&lt;&gt;"",OR(NOT(ISNUMBER(K19)),K19&lt;F19,K19&gt;R19)),1,0)+IF(AND(G19&lt;&gt;"Held",G19&lt;&gt;"Scheduled",G19&lt;&gt;"Cancelled",G19&lt;&gt;"No-show",G19&lt;&gt;"Rescheduled"),1,0)+IF(AND(H19&lt;&gt;"Not assessed",H19&lt;&gt;"Passed",H19&lt;&gt;"Failed",H19&lt;&gt;"Pending evidence"),1,0)+IF(AND(J19&lt;&gt;"Not reviewed",J19&lt;&gt;"Accepted",J19&lt;&gt;"Rejected",J19&lt;&gt;"Pending review"),1,0)))</x:f>
        <x:v>0</x:v>
      </x:c>
      <x:c r="R19" s="23" t="str">
        <x:f>IF(B19="","",IFERROR(INDEX('Cohorts'!$F$2:$F$201,MATCH(B19,'Cohorts'!$A$2:$A$201,0)),""))</x:f>
      </x:c>
    </x:row>
    <x:row r="20" ht="60" customHeight="1">
      <x:c r="A20" s="23"/>
      <x:c r="B20" s="23"/>
      <x:c r="C20" s="23"/>
      <x:c r="D20" s="24"/>
      <x:c r="E20" s="24"/>
      <x:c r="F20" s="24"/>
      <x:c r="G20" s="23"/>
      <x:c r="H20" s="23"/>
      <x:c r="I20" s="23"/>
      <x:c r="J20" s="23"/>
      <x:c r="K20" s="24"/>
      <x:c r="L20" s="23"/>
      <x:c r="M20" s="23"/>
      <x:c r="N20" s="23"/>
      <x:c r="O20" s="24"/>
      <x:c r="P20" s="23"/>
      <x:c r="Q20" s="25" t="n">
        <x:f>IF(A20="",IF(COUNTA(B20:P20)&gt;0,1,0),(IF(COUNTIF($A$2:$A$201,A20)&gt;1,1,0)+IF(COUNTIF('Cohorts'!$A$2:$A$201,B20)&lt;&gt;1,1,0)+IF(C20="",1,0)+IF(OR(NOT(ISNUMBER(D20)),D20&lt;=0,D20&gt;R20),1,0)+IF(AND(E20&lt;&gt;"",OR(NOT(ISNUMBER(E20)),E20&lt;D20)),1,0)+IF(AND(G20="Held",OR(NOT(ISNUMBER(F20)),F20&lt;D20,F20&gt;R20)),1,0)+IF(AND(G20&lt;&gt;"Held",F20&lt;&gt;""),1,0)+IF(AND(J20="Accepted",OR(G20&lt;&gt;"Held",H20&lt;&gt;"Passed",I20="",M20="",NOT(ISNUMBER(K20)))),1,0)+IF(AND(J20="Rejected",OR(G20&lt;&gt;"Held",L20="",M20="",NOT(ISNUMBER(K20)))),1,0)+IF(AND(K20&lt;&gt;"",OR(NOT(ISNUMBER(K20)),K20&lt;F20,K20&gt;R20)),1,0)+IF(AND(G20&lt;&gt;"Held",G20&lt;&gt;"Scheduled",G20&lt;&gt;"Cancelled",G20&lt;&gt;"No-show",G20&lt;&gt;"Rescheduled"),1,0)+IF(AND(H20&lt;&gt;"Not assessed",H20&lt;&gt;"Passed",H20&lt;&gt;"Failed",H20&lt;&gt;"Pending evidence"),1,0)+IF(AND(J20&lt;&gt;"Not reviewed",J20&lt;&gt;"Accepted",J20&lt;&gt;"Rejected",J20&lt;&gt;"Pending review"),1,0)))</x:f>
        <x:v>0</x:v>
      </x:c>
      <x:c r="R20" s="23" t="str">
        <x:f>IF(B20="","",IFERROR(INDEX('Cohorts'!$F$2:$F$201,MATCH(B20,'Cohorts'!$A$2:$A$201,0)),""))</x:f>
      </x:c>
    </x:row>
    <x:row r="21" ht="60" customHeight="1">
      <x:c r="A21" s="23"/>
      <x:c r="B21" s="23"/>
      <x:c r="C21" s="23"/>
      <x:c r="D21" s="24"/>
      <x:c r="E21" s="24"/>
      <x:c r="F21" s="24"/>
      <x:c r="G21" s="23"/>
      <x:c r="H21" s="23"/>
      <x:c r="I21" s="23"/>
      <x:c r="J21" s="23"/>
      <x:c r="K21" s="24"/>
      <x:c r="L21" s="23"/>
      <x:c r="M21" s="23"/>
      <x:c r="N21" s="23"/>
      <x:c r="O21" s="24"/>
      <x:c r="P21" s="23"/>
      <x:c r="Q21" s="25" t="n">
        <x:f>IF(A21="",IF(COUNTA(B21:P21)&gt;0,1,0),(IF(COUNTIF($A$2:$A$201,A21)&gt;1,1,0)+IF(COUNTIF('Cohorts'!$A$2:$A$201,B21)&lt;&gt;1,1,0)+IF(C21="",1,0)+IF(OR(NOT(ISNUMBER(D21)),D21&lt;=0,D21&gt;R21),1,0)+IF(AND(E21&lt;&gt;"",OR(NOT(ISNUMBER(E21)),E21&lt;D21)),1,0)+IF(AND(G21="Held",OR(NOT(ISNUMBER(F21)),F21&lt;D21,F21&gt;R21)),1,0)+IF(AND(G21&lt;&gt;"Held",F21&lt;&gt;""),1,0)+IF(AND(J21="Accepted",OR(G21&lt;&gt;"Held",H21&lt;&gt;"Passed",I21="",M21="",NOT(ISNUMBER(K21)))),1,0)+IF(AND(J21="Rejected",OR(G21&lt;&gt;"Held",L21="",M21="",NOT(ISNUMBER(K21)))),1,0)+IF(AND(K21&lt;&gt;"",OR(NOT(ISNUMBER(K21)),K21&lt;F21,K21&gt;R21)),1,0)+IF(AND(G21&lt;&gt;"Held",G21&lt;&gt;"Scheduled",G21&lt;&gt;"Cancelled",G21&lt;&gt;"No-show",G21&lt;&gt;"Rescheduled"),1,0)+IF(AND(H21&lt;&gt;"Not assessed",H21&lt;&gt;"Passed",H21&lt;&gt;"Failed",H21&lt;&gt;"Pending evidence"),1,0)+IF(AND(J21&lt;&gt;"Not reviewed",J21&lt;&gt;"Accepted",J21&lt;&gt;"Rejected",J21&lt;&gt;"Pending review"),1,0)))</x:f>
        <x:v>0</x:v>
      </x:c>
      <x:c r="R21" s="23" t="str">
        <x:f>IF(B21="","",IFERROR(INDEX('Cohorts'!$F$2:$F$201,MATCH(B21,'Cohorts'!$A$2:$A$201,0)),""))</x:f>
      </x:c>
    </x:row>
    <x:row r="22" ht="60" customHeight="1">
      <x:c r="A22" s="23"/>
      <x:c r="B22" s="23"/>
      <x:c r="C22" s="23"/>
      <x:c r="D22" s="24"/>
      <x:c r="E22" s="24"/>
      <x:c r="F22" s="24"/>
      <x:c r="G22" s="23"/>
      <x:c r="H22" s="23"/>
      <x:c r="I22" s="23"/>
      <x:c r="J22" s="23"/>
      <x:c r="K22" s="24"/>
      <x:c r="L22" s="23"/>
      <x:c r="M22" s="23"/>
      <x:c r="N22" s="23"/>
      <x:c r="O22" s="24"/>
      <x:c r="P22" s="23"/>
      <x:c r="Q22" s="25" t="n">
        <x:f>IF(A22="",IF(COUNTA(B22:P22)&gt;0,1,0),(IF(COUNTIF($A$2:$A$201,A22)&gt;1,1,0)+IF(COUNTIF('Cohorts'!$A$2:$A$201,B22)&lt;&gt;1,1,0)+IF(C22="",1,0)+IF(OR(NOT(ISNUMBER(D22)),D22&lt;=0,D22&gt;R22),1,0)+IF(AND(E22&lt;&gt;"",OR(NOT(ISNUMBER(E22)),E22&lt;D22)),1,0)+IF(AND(G22="Held",OR(NOT(ISNUMBER(F22)),F22&lt;D22,F22&gt;R22)),1,0)+IF(AND(G22&lt;&gt;"Held",F22&lt;&gt;""),1,0)+IF(AND(J22="Accepted",OR(G22&lt;&gt;"Held",H22&lt;&gt;"Passed",I22="",M22="",NOT(ISNUMBER(K22)))),1,0)+IF(AND(J22="Rejected",OR(G22&lt;&gt;"Held",L22="",M22="",NOT(ISNUMBER(K22)))),1,0)+IF(AND(K22&lt;&gt;"",OR(NOT(ISNUMBER(K22)),K22&lt;F22,K22&gt;R22)),1,0)+IF(AND(G22&lt;&gt;"Held",G22&lt;&gt;"Scheduled",G22&lt;&gt;"Cancelled",G22&lt;&gt;"No-show",G22&lt;&gt;"Rescheduled"),1,0)+IF(AND(H22&lt;&gt;"Not assessed",H22&lt;&gt;"Passed",H22&lt;&gt;"Failed",H22&lt;&gt;"Pending evidence"),1,0)+IF(AND(J22&lt;&gt;"Not reviewed",J22&lt;&gt;"Accepted",J22&lt;&gt;"Rejected",J22&lt;&gt;"Pending review"),1,0)))</x:f>
        <x:v>0</x:v>
      </x:c>
      <x:c r="R22" s="23" t="str">
        <x:f>IF(B22="","",IFERROR(INDEX('Cohorts'!$F$2:$F$201,MATCH(B22,'Cohorts'!$A$2:$A$201,0)),""))</x:f>
      </x:c>
    </x:row>
    <x:row r="23" ht="60" customHeight="1">
      <x:c r="A23" s="23"/>
      <x:c r="B23" s="23"/>
      <x:c r="C23" s="23"/>
      <x:c r="D23" s="24"/>
      <x:c r="E23" s="24"/>
      <x:c r="F23" s="24"/>
      <x:c r="G23" s="23"/>
      <x:c r="H23" s="23"/>
      <x:c r="I23" s="23"/>
      <x:c r="J23" s="23"/>
      <x:c r="K23" s="24"/>
      <x:c r="L23" s="23"/>
      <x:c r="M23" s="23"/>
      <x:c r="N23" s="23"/>
      <x:c r="O23" s="24"/>
      <x:c r="P23" s="23"/>
      <x:c r="Q23" s="25" t="n">
        <x:f>IF(A23="",IF(COUNTA(B23:P23)&gt;0,1,0),(IF(COUNTIF($A$2:$A$201,A23)&gt;1,1,0)+IF(COUNTIF('Cohorts'!$A$2:$A$201,B23)&lt;&gt;1,1,0)+IF(C23="",1,0)+IF(OR(NOT(ISNUMBER(D23)),D23&lt;=0,D23&gt;R23),1,0)+IF(AND(E23&lt;&gt;"",OR(NOT(ISNUMBER(E23)),E23&lt;D23)),1,0)+IF(AND(G23="Held",OR(NOT(ISNUMBER(F23)),F23&lt;D23,F23&gt;R23)),1,0)+IF(AND(G23&lt;&gt;"Held",F23&lt;&gt;""),1,0)+IF(AND(J23="Accepted",OR(G23&lt;&gt;"Held",H23&lt;&gt;"Passed",I23="",M23="",NOT(ISNUMBER(K23)))),1,0)+IF(AND(J23="Rejected",OR(G23&lt;&gt;"Held",L23="",M23="",NOT(ISNUMBER(K23)))),1,0)+IF(AND(K23&lt;&gt;"",OR(NOT(ISNUMBER(K23)),K23&lt;F23,K23&gt;R23)),1,0)+IF(AND(G23&lt;&gt;"Held",G23&lt;&gt;"Scheduled",G23&lt;&gt;"Cancelled",G23&lt;&gt;"No-show",G23&lt;&gt;"Rescheduled"),1,0)+IF(AND(H23&lt;&gt;"Not assessed",H23&lt;&gt;"Passed",H23&lt;&gt;"Failed",H23&lt;&gt;"Pending evidence"),1,0)+IF(AND(J23&lt;&gt;"Not reviewed",J23&lt;&gt;"Accepted",J23&lt;&gt;"Rejected",J23&lt;&gt;"Pending review"),1,0)))</x:f>
        <x:v>0</x:v>
      </x:c>
      <x:c r="R23" s="23" t="str">
        <x:f>IF(B23="","",IFERROR(INDEX('Cohorts'!$F$2:$F$201,MATCH(B23,'Cohorts'!$A$2:$A$201,0)),""))</x:f>
      </x:c>
    </x:row>
    <x:row r="24" ht="60" customHeight="1">
      <x:c r="A24" s="23"/>
      <x:c r="B24" s="23"/>
      <x:c r="C24" s="23"/>
      <x:c r="D24" s="24"/>
      <x:c r="E24" s="24"/>
      <x:c r="F24" s="24"/>
      <x:c r="G24" s="23"/>
      <x:c r="H24" s="23"/>
      <x:c r="I24" s="23"/>
      <x:c r="J24" s="23"/>
      <x:c r="K24" s="24"/>
      <x:c r="L24" s="23"/>
      <x:c r="M24" s="23"/>
      <x:c r="N24" s="23"/>
      <x:c r="O24" s="24"/>
      <x:c r="P24" s="23"/>
      <x:c r="Q24" s="25" t="n">
        <x:f>IF(A24="",IF(COUNTA(B24:P24)&gt;0,1,0),(IF(COUNTIF($A$2:$A$201,A24)&gt;1,1,0)+IF(COUNTIF('Cohorts'!$A$2:$A$201,B24)&lt;&gt;1,1,0)+IF(C24="",1,0)+IF(OR(NOT(ISNUMBER(D24)),D24&lt;=0,D24&gt;R24),1,0)+IF(AND(E24&lt;&gt;"",OR(NOT(ISNUMBER(E24)),E24&lt;D24)),1,0)+IF(AND(G24="Held",OR(NOT(ISNUMBER(F24)),F24&lt;D24,F24&gt;R24)),1,0)+IF(AND(G24&lt;&gt;"Held",F24&lt;&gt;""),1,0)+IF(AND(J24="Accepted",OR(G24&lt;&gt;"Held",H24&lt;&gt;"Passed",I24="",M24="",NOT(ISNUMBER(K24)))),1,0)+IF(AND(J24="Rejected",OR(G24&lt;&gt;"Held",L24="",M24="",NOT(ISNUMBER(K24)))),1,0)+IF(AND(K24&lt;&gt;"",OR(NOT(ISNUMBER(K24)),K24&lt;F24,K24&gt;R24)),1,0)+IF(AND(G24&lt;&gt;"Held",G24&lt;&gt;"Scheduled",G24&lt;&gt;"Cancelled",G24&lt;&gt;"No-show",G24&lt;&gt;"Rescheduled"),1,0)+IF(AND(H24&lt;&gt;"Not assessed",H24&lt;&gt;"Passed",H24&lt;&gt;"Failed",H24&lt;&gt;"Pending evidence"),1,0)+IF(AND(J24&lt;&gt;"Not reviewed",J24&lt;&gt;"Accepted",J24&lt;&gt;"Rejected",J24&lt;&gt;"Pending review"),1,0)))</x:f>
        <x:v>0</x:v>
      </x:c>
      <x:c r="R24" s="23" t="str">
        <x:f>IF(B24="","",IFERROR(INDEX('Cohorts'!$F$2:$F$201,MATCH(B24,'Cohorts'!$A$2:$A$201,0)),""))</x:f>
      </x:c>
    </x:row>
    <x:row r="25" ht="60" customHeight="1">
      <x:c r="A25" s="23"/>
      <x:c r="B25" s="23"/>
      <x:c r="C25" s="23"/>
      <x:c r="D25" s="24"/>
      <x:c r="E25" s="24"/>
      <x:c r="F25" s="24"/>
      <x:c r="G25" s="23"/>
      <x:c r="H25" s="23"/>
      <x:c r="I25" s="23"/>
      <x:c r="J25" s="23"/>
      <x:c r="K25" s="24"/>
      <x:c r="L25" s="23"/>
      <x:c r="M25" s="23"/>
      <x:c r="N25" s="23"/>
      <x:c r="O25" s="24"/>
      <x:c r="P25" s="23"/>
      <x:c r="Q25" s="25" t="n">
        <x:f>IF(A25="",IF(COUNTA(B25:P25)&gt;0,1,0),(IF(COUNTIF($A$2:$A$201,A25)&gt;1,1,0)+IF(COUNTIF('Cohorts'!$A$2:$A$201,B25)&lt;&gt;1,1,0)+IF(C25="",1,0)+IF(OR(NOT(ISNUMBER(D25)),D25&lt;=0,D25&gt;R25),1,0)+IF(AND(E25&lt;&gt;"",OR(NOT(ISNUMBER(E25)),E25&lt;D25)),1,0)+IF(AND(G25="Held",OR(NOT(ISNUMBER(F25)),F25&lt;D25,F25&gt;R25)),1,0)+IF(AND(G25&lt;&gt;"Held",F25&lt;&gt;""),1,0)+IF(AND(J25="Accepted",OR(G25&lt;&gt;"Held",H25&lt;&gt;"Passed",I25="",M25="",NOT(ISNUMBER(K25)))),1,0)+IF(AND(J25="Rejected",OR(G25&lt;&gt;"Held",L25="",M25="",NOT(ISNUMBER(K25)))),1,0)+IF(AND(K25&lt;&gt;"",OR(NOT(ISNUMBER(K25)),K25&lt;F25,K25&gt;R25)),1,0)+IF(AND(G25&lt;&gt;"Held",G25&lt;&gt;"Scheduled",G25&lt;&gt;"Cancelled",G25&lt;&gt;"No-show",G25&lt;&gt;"Rescheduled"),1,0)+IF(AND(H25&lt;&gt;"Not assessed",H25&lt;&gt;"Passed",H25&lt;&gt;"Failed",H25&lt;&gt;"Pending evidence"),1,0)+IF(AND(J25&lt;&gt;"Not reviewed",J25&lt;&gt;"Accepted",J25&lt;&gt;"Rejected",J25&lt;&gt;"Pending review"),1,0)))</x:f>
        <x:v>0</x:v>
      </x:c>
      <x:c r="R25" s="23" t="str">
        <x:f>IF(B25="","",IFERROR(INDEX('Cohorts'!$F$2:$F$201,MATCH(B25,'Cohorts'!$A$2:$A$201,0)),""))</x:f>
      </x:c>
    </x:row>
    <x:row r="26" ht="60" customHeight="1">
      <x:c r="A26" s="23"/>
      <x:c r="B26" s="23"/>
      <x:c r="C26" s="23"/>
      <x:c r="D26" s="24"/>
      <x:c r="E26" s="24"/>
      <x:c r="F26" s="24"/>
      <x:c r="G26" s="23"/>
      <x:c r="H26" s="23"/>
      <x:c r="I26" s="23"/>
      <x:c r="J26" s="23"/>
      <x:c r="K26" s="24"/>
      <x:c r="L26" s="23"/>
      <x:c r="M26" s="23"/>
      <x:c r="N26" s="23"/>
      <x:c r="O26" s="24"/>
      <x:c r="P26" s="23"/>
      <x:c r="Q26" s="25" t="n">
        <x:f>IF(A26="",IF(COUNTA(B26:P26)&gt;0,1,0),(IF(COUNTIF($A$2:$A$201,A26)&gt;1,1,0)+IF(COUNTIF('Cohorts'!$A$2:$A$201,B26)&lt;&gt;1,1,0)+IF(C26="",1,0)+IF(OR(NOT(ISNUMBER(D26)),D26&lt;=0,D26&gt;R26),1,0)+IF(AND(E26&lt;&gt;"",OR(NOT(ISNUMBER(E26)),E26&lt;D26)),1,0)+IF(AND(G26="Held",OR(NOT(ISNUMBER(F26)),F26&lt;D26,F26&gt;R26)),1,0)+IF(AND(G26&lt;&gt;"Held",F26&lt;&gt;""),1,0)+IF(AND(J26="Accepted",OR(G26&lt;&gt;"Held",H26&lt;&gt;"Passed",I26="",M26="",NOT(ISNUMBER(K26)))),1,0)+IF(AND(J26="Rejected",OR(G26&lt;&gt;"Held",L26="",M26="",NOT(ISNUMBER(K26)))),1,0)+IF(AND(K26&lt;&gt;"",OR(NOT(ISNUMBER(K26)),K26&lt;F26,K26&gt;R26)),1,0)+IF(AND(G26&lt;&gt;"Held",G26&lt;&gt;"Scheduled",G26&lt;&gt;"Cancelled",G26&lt;&gt;"No-show",G26&lt;&gt;"Rescheduled"),1,0)+IF(AND(H26&lt;&gt;"Not assessed",H26&lt;&gt;"Passed",H26&lt;&gt;"Failed",H26&lt;&gt;"Pending evidence"),1,0)+IF(AND(J26&lt;&gt;"Not reviewed",J26&lt;&gt;"Accepted",J26&lt;&gt;"Rejected",J26&lt;&gt;"Pending review"),1,0)))</x:f>
        <x:v>0</x:v>
      </x:c>
      <x:c r="R26" s="23" t="str">
        <x:f>IF(B26="","",IFERROR(INDEX('Cohorts'!$F$2:$F$201,MATCH(B26,'Cohorts'!$A$2:$A$201,0)),""))</x:f>
      </x:c>
    </x:row>
    <x:row r="27" ht="60" customHeight="1">
      <x:c r="A27" s="23"/>
      <x:c r="B27" s="23"/>
      <x:c r="C27" s="23"/>
      <x:c r="D27" s="24"/>
      <x:c r="E27" s="24"/>
      <x:c r="F27" s="24"/>
      <x:c r="G27" s="23"/>
      <x:c r="H27" s="23"/>
      <x:c r="I27" s="23"/>
      <x:c r="J27" s="23"/>
      <x:c r="K27" s="24"/>
      <x:c r="L27" s="23"/>
      <x:c r="M27" s="23"/>
      <x:c r="N27" s="23"/>
      <x:c r="O27" s="24"/>
      <x:c r="P27" s="23"/>
      <x:c r="Q27" s="25" t="n">
        <x:f>IF(A27="",IF(COUNTA(B27:P27)&gt;0,1,0),(IF(COUNTIF($A$2:$A$201,A27)&gt;1,1,0)+IF(COUNTIF('Cohorts'!$A$2:$A$201,B27)&lt;&gt;1,1,0)+IF(C27="",1,0)+IF(OR(NOT(ISNUMBER(D27)),D27&lt;=0,D27&gt;R27),1,0)+IF(AND(E27&lt;&gt;"",OR(NOT(ISNUMBER(E27)),E27&lt;D27)),1,0)+IF(AND(G27="Held",OR(NOT(ISNUMBER(F27)),F27&lt;D27,F27&gt;R27)),1,0)+IF(AND(G27&lt;&gt;"Held",F27&lt;&gt;""),1,0)+IF(AND(J27="Accepted",OR(G27&lt;&gt;"Held",H27&lt;&gt;"Passed",I27="",M27="",NOT(ISNUMBER(K27)))),1,0)+IF(AND(J27="Rejected",OR(G27&lt;&gt;"Held",L27="",M27="",NOT(ISNUMBER(K27)))),1,0)+IF(AND(K27&lt;&gt;"",OR(NOT(ISNUMBER(K27)),K27&lt;F27,K27&gt;R27)),1,0)+IF(AND(G27&lt;&gt;"Held",G27&lt;&gt;"Scheduled",G27&lt;&gt;"Cancelled",G27&lt;&gt;"No-show",G27&lt;&gt;"Rescheduled"),1,0)+IF(AND(H27&lt;&gt;"Not assessed",H27&lt;&gt;"Passed",H27&lt;&gt;"Failed",H27&lt;&gt;"Pending evidence"),1,0)+IF(AND(J27&lt;&gt;"Not reviewed",J27&lt;&gt;"Accepted",J27&lt;&gt;"Rejected",J27&lt;&gt;"Pending review"),1,0)))</x:f>
        <x:v>0</x:v>
      </x:c>
      <x:c r="R27" s="23" t="str">
        <x:f>IF(B27="","",IFERROR(INDEX('Cohorts'!$F$2:$F$201,MATCH(B27,'Cohorts'!$A$2:$A$201,0)),""))</x:f>
      </x:c>
    </x:row>
    <x:row r="28" ht="60" customHeight="1">
      <x:c r="A28" s="23"/>
      <x:c r="B28" s="23"/>
      <x:c r="C28" s="23"/>
      <x:c r="D28" s="24"/>
      <x:c r="E28" s="24"/>
      <x:c r="F28" s="24"/>
      <x:c r="G28" s="23"/>
      <x:c r="H28" s="23"/>
      <x:c r="I28" s="23"/>
      <x:c r="J28" s="23"/>
      <x:c r="K28" s="24"/>
      <x:c r="L28" s="23"/>
      <x:c r="M28" s="23"/>
      <x:c r="N28" s="23"/>
      <x:c r="O28" s="24"/>
      <x:c r="P28" s="23"/>
      <x:c r="Q28" s="25" t="n">
        <x:f>IF(A28="",IF(COUNTA(B28:P28)&gt;0,1,0),(IF(COUNTIF($A$2:$A$201,A28)&gt;1,1,0)+IF(COUNTIF('Cohorts'!$A$2:$A$201,B28)&lt;&gt;1,1,0)+IF(C28="",1,0)+IF(OR(NOT(ISNUMBER(D28)),D28&lt;=0,D28&gt;R28),1,0)+IF(AND(E28&lt;&gt;"",OR(NOT(ISNUMBER(E28)),E28&lt;D28)),1,0)+IF(AND(G28="Held",OR(NOT(ISNUMBER(F28)),F28&lt;D28,F28&gt;R28)),1,0)+IF(AND(G28&lt;&gt;"Held",F28&lt;&gt;""),1,0)+IF(AND(J28="Accepted",OR(G28&lt;&gt;"Held",H28&lt;&gt;"Passed",I28="",M28="",NOT(ISNUMBER(K28)))),1,0)+IF(AND(J28="Rejected",OR(G28&lt;&gt;"Held",L28="",M28="",NOT(ISNUMBER(K28)))),1,0)+IF(AND(K28&lt;&gt;"",OR(NOT(ISNUMBER(K28)),K28&lt;F28,K28&gt;R28)),1,0)+IF(AND(G28&lt;&gt;"Held",G28&lt;&gt;"Scheduled",G28&lt;&gt;"Cancelled",G28&lt;&gt;"No-show",G28&lt;&gt;"Rescheduled"),1,0)+IF(AND(H28&lt;&gt;"Not assessed",H28&lt;&gt;"Passed",H28&lt;&gt;"Failed",H28&lt;&gt;"Pending evidence"),1,0)+IF(AND(J28&lt;&gt;"Not reviewed",J28&lt;&gt;"Accepted",J28&lt;&gt;"Rejected",J28&lt;&gt;"Pending review"),1,0)))</x:f>
        <x:v>0</x:v>
      </x:c>
      <x:c r="R28" s="23" t="str">
        <x:f>IF(B28="","",IFERROR(INDEX('Cohorts'!$F$2:$F$201,MATCH(B28,'Cohorts'!$A$2:$A$201,0)),""))</x:f>
      </x:c>
    </x:row>
    <x:row r="29" ht="60" customHeight="1">
      <x:c r="A29" s="23"/>
      <x:c r="B29" s="23"/>
      <x:c r="C29" s="23"/>
      <x:c r="D29" s="24"/>
      <x:c r="E29" s="24"/>
      <x:c r="F29" s="24"/>
      <x:c r="G29" s="23"/>
      <x:c r="H29" s="23"/>
      <x:c r="I29" s="23"/>
      <x:c r="J29" s="23"/>
      <x:c r="K29" s="24"/>
      <x:c r="L29" s="23"/>
      <x:c r="M29" s="23"/>
      <x:c r="N29" s="23"/>
      <x:c r="O29" s="24"/>
      <x:c r="P29" s="23"/>
      <x:c r="Q29" s="25" t="n">
        <x:f>IF(A29="",IF(COUNTA(B29:P29)&gt;0,1,0),(IF(COUNTIF($A$2:$A$201,A29)&gt;1,1,0)+IF(COUNTIF('Cohorts'!$A$2:$A$201,B29)&lt;&gt;1,1,0)+IF(C29="",1,0)+IF(OR(NOT(ISNUMBER(D29)),D29&lt;=0,D29&gt;R29),1,0)+IF(AND(E29&lt;&gt;"",OR(NOT(ISNUMBER(E29)),E29&lt;D29)),1,0)+IF(AND(G29="Held",OR(NOT(ISNUMBER(F29)),F29&lt;D29,F29&gt;R29)),1,0)+IF(AND(G29&lt;&gt;"Held",F29&lt;&gt;""),1,0)+IF(AND(J29="Accepted",OR(G29&lt;&gt;"Held",H29&lt;&gt;"Passed",I29="",M29="",NOT(ISNUMBER(K29)))),1,0)+IF(AND(J29="Rejected",OR(G29&lt;&gt;"Held",L29="",M29="",NOT(ISNUMBER(K29)))),1,0)+IF(AND(K29&lt;&gt;"",OR(NOT(ISNUMBER(K29)),K29&lt;F29,K29&gt;R29)),1,0)+IF(AND(G29&lt;&gt;"Held",G29&lt;&gt;"Scheduled",G29&lt;&gt;"Cancelled",G29&lt;&gt;"No-show",G29&lt;&gt;"Rescheduled"),1,0)+IF(AND(H29&lt;&gt;"Not assessed",H29&lt;&gt;"Passed",H29&lt;&gt;"Failed",H29&lt;&gt;"Pending evidence"),1,0)+IF(AND(J29&lt;&gt;"Not reviewed",J29&lt;&gt;"Accepted",J29&lt;&gt;"Rejected",J29&lt;&gt;"Pending review"),1,0)))</x:f>
        <x:v>0</x:v>
      </x:c>
      <x:c r="R29" s="23" t="str">
        <x:f>IF(B29="","",IFERROR(INDEX('Cohorts'!$F$2:$F$201,MATCH(B29,'Cohorts'!$A$2:$A$201,0)),""))</x:f>
      </x:c>
    </x:row>
    <x:row r="30" ht="60" customHeight="1">
      <x:c r="A30" s="23"/>
      <x:c r="B30" s="23"/>
      <x:c r="C30" s="23"/>
      <x:c r="D30" s="24"/>
      <x:c r="E30" s="24"/>
      <x:c r="F30" s="24"/>
      <x:c r="G30" s="23"/>
      <x:c r="H30" s="23"/>
      <x:c r="I30" s="23"/>
      <x:c r="J30" s="23"/>
      <x:c r="K30" s="24"/>
      <x:c r="L30" s="23"/>
      <x:c r="M30" s="23"/>
      <x:c r="N30" s="23"/>
      <x:c r="O30" s="24"/>
      <x:c r="P30" s="23"/>
      <x:c r="Q30" s="25" t="n">
        <x:f>IF(A30="",IF(COUNTA(B30:P30)&gt;0,1,0),(IF(COUNTIF($A$2:$A$201,A30)&gt;1,1,0)+IF(COUNTIF('Cohorts'!$A$2:$A$201,B30)&lt;&gt;1,1,0)+IF(C30="",1,0)+IF(OR(NOT(ISNUMBER(D30)),D30&lt;=0,D30&gt;R30),1,0)+IF(AND(E30&lt;&gt;"",OR(NOT(ISNUMBER(E30)),E30&lt;D30)),1,0)+IF(AND(G30="Held",OR(NOT(ISNUMBER(F30)),F30&lt;D30,F30&gt;R30)),1,0)+IF(AND(G30&lt;&gt;"Held",F30&lt;&gt;""),1,0)+IF(AND(J30="Accepted",OR(G30&lt;&gt;"Held",H30&lt;&gt;"Passed",I30="",M30="",NOT(ISNUMBER(K30)))),1,0)+IF(AND(J30="Rejected",OR(G30&lt;&gt;"Held",L30="",M30="",NOT(ISNUMBER(K30)))),1,0)+IF(AND(K30&lt;&gt;"",OR(NOT(ISNUMBER(K30)),K30&lt;F30,K30&gt;R30)),1,0)+IF(AND(G30&lt;&gt;"Held",G30&lt;&gt;"Scheduled",G30&lt;&gt;"Cancelled",G30&lt;&gt;"No-show",G30&lt;&gt;"Rescheduled"),1,0)+IF(AND(H30&lt;&gt;"Not assessed",H30&lt;&gt;"Passed",H30&lt;&gt;"Failed",H30&lt;&gt;"Pending evidence"),1,0)+IF(AND(J30&lt;&gt;"Not reviewed",J30&lt;&gt;"Accepted",J30&lt;&gt;"Rejected",J30&lt;&gt;"Pending review"),1,0)))</x:f>
        <x:v>0</x:v>
      </x:c>
      <x:c r="R30" s="23" t="str">
        <x:f>IF(B30="","",IFERROR(INDEX('Cohorts'!$F$2:$F$201,MATCH(B30,'Cohorts'!$A$2:$A$201,0)),""))</x:f>
      </x:c>
    </x:row>
    <x:row r="31" ht="60" customHeight="1">
      <x:c r="A31" s="23"/>
      <x:c r="B31" s="23"/>
      <x:c r="C31" s="23"/>
      <x:c r="D31" s="24"/>
      <x:c r="E31" s="24"/>
      <x:c r="F31" s="24"/>
      <x:c r="G31" s="23"/>
      <x:c r="H31" s="23"/>
      <x:c r="I31" s="23"/>
      <x:c r="J31" s="23"/>
      <x:c r="K31" s="24"/>
      <x:c r="L31" s="23"/>
      <x:c r="M31" s="23"/>
      <x:c r="N31" s="23"/>
      <x:c r="O31" s="24"/>
      <x:c r="P31" s="23"/>
      <x:c r="Q31" s="25" t="n">
        <x:f>IF(A31="",IF(COUNTA(B31:P31)&gt;0,1,0),(IF(COUNTIF($A$2:$A$201,A31)&gt;1,1,0)+IF(COUNTIF('Cohorts'!$A$2:$A$201,B31)&lt;&gt;1,1,0)+IF(C31="",1,0)+IF(OR(NOT(ISNUMBER(D31)),D31&lt;=0,D31&gt;R31),1,0)+IF(AND(E31&lt;&gt;"",OR(NOT(ISNUMBER(E31)),E31&lt;D31)),1,0)+IF(AND(G31="Held",OR(NOT(ISNUMBER(F31)),F31&lt;D31,F31&gt;R31)),1,0)+IF(AND(G31&lt;&gt;"Held",F31&lt;&gt;""),1,0)+IF(AND(J31="Accepted",OR(G31&lt;&gt;"Held",H31&lt;&gt;"Passed",I31="",M31="",NOT(ISNUMBER(K31)))),1,0)+IF(AND(J31="Rejected",OR(G31&lt;&gt;"Held",L31="",M31="",NOT(ISNUMBER(K31)))),1,0)+IF(AND(K31&lt;&gt;"",OR(NOT(ISNUMBER(K31)),K31&lt;F31,K31&gt;R31)),1,0)+IF(AND(G31&lt;&gt;"Held",G31&lt;&gt;"Scheduled",G31&lt;&gt;"Cancelled",G31&lt;&gt;"No-show",G31&lt;&gt;"Rescheduled"),1,0)+IF(AND(H31&lt;&gt;"Not assessed",H31&lt;&gt;"Passed",H31&lt;&gt;"Failed",H31&lt;&gt;"Pending evidence"),1,0)+IF(AND(J31&lt;&gt;"Not reviewed",J31&lt;&gt;"Accepted",J31&lt;&gt;"Rejected",J31&lt;&gt;"Pending review"),1,0)))</x:f>
        <x:v>0</x:v>
      </x:c>
      <x:c r="R31" s="23" t="str">
        <x:f>IF(B31="","",IFERROR(INDEX('Cohorts'!$F$2:$F$201,MATCH(B31,'Cohorts'!$A$2:$A$201,0)),""))</x:f>
      </x:c>
    </x:row>
    <x:row r="32" ht="60" customHeight="1">
      <x:c r="A32" s="23"/>
      <x:c r="B32" s="23"/>
      <x:c r="C32" s="23"/>
      <x:c r="D32" s="24"/>
      <x:c r="E32" s="24"/>
      <x:c r="F32" s="24"/>
      <x:c r="G32" s="23"/>
      <x:c r="H32" s="23"/>
      <x:c r="I32" s="23"/>
      <x:c r="J32" s="23"/>
      <x:c r="K32" s="24"/>
      <x:c r="L32" s="23"/>
      <x:c r="M32" s="23"/>
      <x:c r="N32" s="23"/>
      <x:c r="O32" s="24"/>
      <x:c r="P32" s="23"/>
      <x:c r="Q32" s="25" t="n">
        <x:f>IF(A32="",IF(COUNTA(B32:P32)&gt;0,1,0),(IF(COUNTIF($A$2:$A$201,A32)&gt;1,1,0)+IF(COUNTIF('Cohorts'!$A$2:$A$201,B32)&lt;&gt;1,1,0)+IF(C32="",1,0)+IF(OR(NOT(ISNUMBER(D32)),D32&lt;=0,D32&gt;R32),1,0)+IF(AND(E32&lt;&gt;"",OR(NOT(ISNUMBER(E32)),E32&lt;D32)),1,0)+IF(AND(G32="Held",OR(NOT(ISNUMBER(F32)),F32&lt;D32,F32&gt;R32)),1,0)+IF(AND(G32&lt;&gt;"Held",F32&lt;&gt;""),1,0)+IF(AND(J32="Accepted",OR(G32&lt;&gt;"Held",H32&lt;&gt;"Passed",I32="",M32="",NOT(ISNUMBER(K32)))),1,0)+IF(AND(J32="Rejected",OR(G32&lt;&gt;"Held",L32="",M32="",NOT(ISNUMBER(K32)))),1,0)+IF(AND(K32&lt;&gt;"",OR(NOT(ISNUMBER(K32)),K32&lt;F32,K32&gt;R32)),1,0)+IF(AND(G32&lt;&gt;"Held",G32&lt;&gt;"Scheduled",G32&lt;&gt;"Cancelled",G32&lt;&gt;"No-show",G32&lt;&gt;"Rescheduled"),1,0)+IF(AND(H32&lt;&gt;"Not assessed",H32&lt;&gt;"Passed",H32&lt;&gt;"Failed",H32&lt;&gt;"Pending evidence"),1,0)+IF(AND(J32&lt;&gt;"Not reviewed",J32&lt;&gt;"Accepted",J32&lt;&gt;"Rejected",J32&lt;&gt;"Pending review"),1,0)))</x:f>
        <x:v>0</x:v>
      </x:c>
      <x:c r="R32" s="23" t="str">
        <x:f>IF(B32="","",IFERROR(INDEX('Cohorts'!$F$2:$F$201,MATCH(B32,'Cohorts'!$A$2:$A$201,0)),""))</x:f>
      </x:c>
    </x:row>
    <x:row r="33" ht="60" customHeight="1">
      <x:c r="A33" s="23"/>
      <x:c r="B33" s="23"/>
      <x:c r="C33" s="23"/>
      <x:c r="D33" s="24"/>
      <x:c r="E33" s="24"/>
      <x:c r="F33" s="24"/>
      <x:c r="G33" s="23"/>
      <x:c r="H33" s="23"/>
      <x:c r="I33" s="23"/>
      <x:c r="J33" s="23"/>
      <x:c r="K33" s="24"/>
      <x:c r="L33" s="23"/>
      <x:c r="M33" s="23"/>
      <x:c r="N33" s="23"/>
      <x:c r="O33" s="24"/>
      <x:c r="P33" s="23"/>
      <x:c r="Q33" s="25" t="n">
        <x:f>IF(A33="",IF(COUNTA(B33:P33)&gt;0,1,0),(IF(COUNTIF($A$2:$A$201,A33)&gt;1,1,0)+IF(COUNTIF('Cohorts'!$A$2:$A$201,B33)&lt;&gt;1,1,0)+IF(C33="",1,0)+IF(OR(NOT(ISNUMBER(D33)),D33&lt;=0,D33&gt;R33),1,0)+IF(AND(E33&lt;&gt;"",OR(NOT(ISNUMBER(E33)),E33&lt;D33)),1,0)+IF(AND(G33="Held",OR(NOT(ISNUMBER(F33)),F33&lt;D33,F33&gt;R33)),1,0)+IF(AND(G33&lt;&gt;"Held",F33&lt;&gt;""),1,0)+IF(AND(J33="Accepted",OR(G33&lt;&gt;"Held",H33&lt;&gt;"Passed",I33="",M33="",NOT(ISNUMBER(K33)))),1,0)+IF(AND(J33="Rejected",OR(G33&lt;&gt;"Held",L33="",M33="",NOT(ISNUMBER(K33)))),1,0)+IF(AND(K33&lt;&gt;"",OR(NOT(ISNUMBER(K33)),K33&lt;F33,K33&gt;R33)),1,0)+IF(AND(G33&lt;&gt;"Held",G33&lt;&gt;"Scheduled",G33&lt;&gt;"Cancelled",G33&lt;&gt;"No-show",G33&lt;&gt;"Rescheduled"),1,0)+IF(AND(H33&lt;&gt;"Not assessed",H33&lt;&gt;"Passed",H33&lt;&gt;"Failed",H33&lt;&gt;"Pending evidence"),1,0)+IF(AND(J33&lt;&gt;"Not reviewed",J33&lt;&gt;"Accepted",J33&lt;&gt;"Rejected",J33&lt;&gt;"Pending review"),1,0)))</x:f>
        <x:v>0</x:v>
      </x:c>
      <x:c r="R33" s="23" t="str">
        <x:f>IF(B33="","",IFERROR(INDEX('Cohorts'!$F$2:$F$201,MATCH(B33,'Cohorts'!$A$2:$A$201,0)),""))</x:f>
      </x:c>
    </x:row>
    <x:row r="34" ht="60" customHeight="1">
      <x:c r="A34" s="23"/>
      <x:c r="B34" s="23"/>
      <x:c r="C34" s="23"/>
      <x:c r="D34" s="24"/>
      <x:c r="E34" s="24"/>
      <x:c r="F34" s="24"/>
      <x:c r="G34" s="23"/>
      <x:c r="H34" s="23"/>
      <x:c r="I34" s="23"/>
      <x:c r="J34" s="23"/>
      <x:c r="K34" s="24"/>
      <x:c r="L34" s="23"/>
      <x:c r="M34" s="23"/>
      <x:c r="N34" s="23"/>
      <x:c r="O34" s="24"/>
      <x:c r="P34" s="23"/>
      <x:c r="Q34" s="25" t="n">
        <x:f>IF(A34="",IF(COUNTA(B34:P34)&gt;0,1,0),(IF(COUNTIF($A$2:$A$201,A34)&gt;1,1,0)+IF(COUNTIF('Cohorts'!$A$2:$A$201,B34)&lt;&gt;1,1,0)+IF(C34="",1,0)+IF(OR(NOT(ISNUMBER(D34)),D34&lt;=0,D34&gt;R34),1,0)+IF(AND(E34&lt;&gt;"",OR(NOT(ISNUMBER(E34)),E34&lt;D34)),1,0)+IF(AND(G34="Held",OR(NOT(ISNUMBER(F34)),F34&lt;D34,F34&gt;R34)),1,0)+IF(AND(G34&lt;&gt;"Held",F34&lt;&gt;""),1,0)+IF(AND(J34="Accepted",OR(G34&lt;&gt;"Held",H34&lt;&gt;"Passed",I34="",M34="",NOT(ISNUMBER(K34)))),1,0)+IF(AND(J34="Rejected",OR(G34&lt;&gt;"Held",L34="",M34="",NOT(ISNUMBER(K34)))),1,0)+IF(AND(K34&lt;&gt;"",OR(NOT(ISNUMBER(K34)),K34&lt;F34,K34&gt;R34)),1,0)+IF(AND(G34&lt;&gt;"Held",G34&lt;&gt;"Scheduled",G34&lt;&gt;"Cancelled",G34&lt;&gt;"No-show",G34&lt;&gt;"Rescheduled"),1,0)+IF(AND(H34&lt;&gt;"Not assessed",H34&lt;&gt;"Passed",H34&lt;&gt;"Failed",H34&lt;&gt;"Pending evidence"),1,0)+IF(AND(J34&lt;&gt;"Not reviewed",J34&lt;&gt;"Accepted",J34&lt;&gt;"Rejected",J34&lt;&gt;"Pending review"),1,0)))</x:f>
        <x:v>0</x:v>
      </x:c>
      <x:c r="R34" s="23" t="str">
        <x:f>IF(B34="","",IFERROR(INDEX('Cohorts'!$F$2:$F$201,MATCH(B34,'Cohorts'!$A$2:$A$201,0)),""))</x:f>
      </x:c>
    </x:row>
    <x:row r="35" ht="60" customHeight="1">
      <x:c r="A35" s="23"/>
      <x:c r="B35" s="23"/>
      <x:c r="C35" s="23"/>
      <x:c r="D35" s="24"/>
      <x:c r="E35" s="24"/>
      <x:c r="F35" s="24"/>
      <x:c r="G35" s="23"/>
      <x:c r="H35" s="23"/>
      <x:c r="I35" s="23"/>
      <x:c r="J35" s="23"/>
      <x:c r="K35" s="24"/>
      <x:c r="L35" s="23"/>
      <x:c r="M35" s="23"/>
      <x:c r="N35" s="23"/>
      <x:c r="O35" s="24"/>
      <x:c r="P35" s="23"/>
      <x:c r="Q35" s="25" t="n">
        <x:f>IF(A35="",IF(COUNTA(B35:P35)&gt;0,1,0),(IF(COUNTIF($A$2:$A$201,A35)&gt;1,1,0)+IF(COUNTIF('Cohorts'!$A$2:$A$201,B35)&lt;&gt;1,1,0)+IF(C35="",1,0)+IF(OR(NOT(ISNUMBER(D35)),D35&lt;=0,D35&gt;R35),1,0)+IF(AND(E35&lt;&gt;"",OR(NOT(ISNUMBER(E35)),E35&lt;D35)),1,0)+IF(AND(G35="Held",OR(NOT(ISNUMBER(F35)),F35&lt;D35,F35&gt;R35)),1,0)+IF(AND(G35&lt;&gt;"Held",F35&lt;&gt;""),1,0)+IF(AND(J35="Accepted",OR(G35&lt;&gt;"Held",H35&lt;&gt;"Passed",I35="",M35="",NOT(ISNUMBER(K35)))),1,0)+IF(AND(J35="Rejected",OR(G35&lt;&gt;"Held",L35="",M35="",NOT(ISNUMBER(K35)))),1,0)+IF(AND(K35&lt;&gt;"",OR(NOT(ISNUMBER(K35)),K35&lt;F35,K35&gt;R35)),1,0)+IF(AND(G35&lt;&gt;"Held",G35&lt;&gt;"Scheduled",G35&lt;&gt;"Cancelled",G35&lt;&gt;"No-show",G35&lt;&gt;"Rescheduled"),1,0)+IF(AND(H35&lt;&gt;"Not assessed",H35&lt;&gt;"Passed",H35&lt;&gt;"Failed",H35&lt;&gt;"Pending evidence"),1,0)+IF(AND(J35&lt;&gt;"Not reviewed",J35&lt;&gt;"Accepted",J35&lt;&gt;"Rejected",J35&lt;&gt;"Pending review"),1,0)))</x:f>
        <x:v>0</x:v>
      </x:c>
      <x:c r="R35" s="23" t="str">
        <x:f>IF(B35="","",IFERROR(INDEX('Cohorts'!$F$2:$F$201,MATCH(B35,'Cohorts'!$A$2:$A$201,0)),""))</x:f>
      </x:c>
    </x:row>
    <x:row r="36" ht="60" customHeight="1">
      <x:c r="A36" s="23"/>
      <x:c r="B36" s="23"/>
      <x:c r="C36" s="23"/>
      <x:c r="D36" s="24"/>
      <x:c r="E36" s="24"/>
      <x:c r="F36" s="24"/>
      <x:c r="G36" s="23"/>
      <x:c r="H36" s="23"/>
      <x:c r="I36" s="23"/>
      <x:c r="J36" s="23"/>
      <x:c r="K36" s="24"/>
      <x:c r="L36" s="23"/>
      <x:c r="M36" s="23"/>
      <x:c r="N36" s="23"/>
      <x:c r="O36" s="24"/>
      <x:c r="P36" s="23"/>
      <x:c r="Q36" s="25" t="n">
        <x:f>IF(A36="",IF(COUNTA(B36:P36)&gt;0,1,0),(IF(COUNTIF($A$2:$A$201,A36)&gt;1,1,0)+IF(COUNTIF('Cohorts'!$A$2:$A$201,B36)&lt;&gt;1,1,0)+IF(C36="",1,0)+IF(OR(NOT(ISNUMBER(D36)),D36&lt;=0,D36&gt;R36),1,0)+IF(AND(E36&lt;&gt;"",OR(NOT(ISNUMBER(E36)),E36&lt;D36)),1,0)+IF(AND(G36="Held",OR(NOT(ISNUMBER(F36)),F36&lt;D36,F36&gt;R36)),1,0)+IF(AND(G36&lt;&gt;"Held",F36&lt;&gt;""),1,0)+IF(AND(J36="Accepted",OR(G36&lt;&gt;"Held",H36&lt;&gt;"Passed",I36="",M36="",NOT(ISNUMBER(K36)))),1,0)+IF(AND(J36="Rejected",OR(G36&lt;&gt;"Held",L36="",M36="",NOT(ISNUMBER(K36)))),1,0)+IF(AND(K36&lt;&gt;"",OR(NOT(ISNUMBER(K36)),K36&lt;F36,K36&gt;R36)),1,0)+IF(AND(G36&lt;&gt;"Held",G36&lt;&gt;"Scheduled",G36&lt;&gt;"Cancelled",G36&lt;&gt;"No-show",G36&lt;&gt;"Rescheduled"),1,0)+IF(AND(H36&lt;&gt;"Not assessed",H36&lt;&gt;"Passed",H36&lt;&gt;"Failed",H36&lt;&gt;"Pending evidence"),1,0)+IF(AND(J36&lt;&gt;"Not reviewed",J36&lt;&gt;"Accepted",J36&lt;&gt;"Rejected",J36&lt;&gt;"Pending review"),1,0)))</x:f>
        <x:v>0</x:v>
      </x:c>
      <x:c r="R36" s="23" t="str">
        <x:f>IF(B36="","",IFERROR(INDEX('Cohorts'!$F$2:$F$201,MATCH(B36,'Cohorts'!$A$2:$A$201,0)),""))</x:f>
      </x:c>
    </x:row>
    <x:row r="37" ht="60" customHeight="1">
      <x:c r="A37" s="23"/>
      <x:c r="B37" s="23"/>
      <x:c r="C37" s="23"/>
      <x:c r="D37" s="24"/>
      <x:c r="E37" s="24"/>
      <x:c r="F37" s="24"/>
      <x:c r="G37" s="23"/>
      <x:c r="H37" s="23"/>
      <x:c r="I37" s="23"/>
      <x:c r="J37" s="23"/>
      <x:c r="K37" s="24"/>
      <x:c r="L37" s="23"/>
      <x:c r="M37" s="23"/>
      <x:c r="N37" s="23"/>
      <x:c r="O37" s="24"/>
      <x:c r="P37" s="23"/>
      <x:c r="Q37" s="25" t="n">
        <x:f>IF(A37="",IF(COUNTA(B37:P37)&gt;0,1,0),(IF(COUNTIF($A$2:$A$201,A37)&gt;1,1,0)+IF(COUNTIF('Cohorts'!$A$2:$A$201,B37)&lt;&gt;1,1,0)+IF(C37="",1,0)+IF(OR(NOT(ISNUMBER(D37)),D37&lt;=0,D37&gt;R37),1,0)+IF(AND(E37&lt;&gt;"",OR(NOT(ISNUMBER(E37)),E37&lt;D37)),1,0)+IF(AND(G37="Held",OR(NOT(ISNUMBER(F37)),F37&lt;D37,F37&gt;R37)),1,0)+IF(AND(G37&lt;&gt;"Held",F37&lt;&gt;""),1,0)+IF(AND(J37="Accepted",OR(G37&lt;&gt;"Held",H37&lt;&gt;"Passed",I37="",M37="",NOT(ISNUMBER(K37)))),1,0)+IF(AND(J37="Rejected",OR(G37&lt;&gt;"Held",L37="",M37="",NOT(ISNUMBER(K37)))),1,0)+IF(AND(K37&lt;&gt;"",OR(NOT(ISNUMBER(K37)),K37&lt;F37,K37&gt;R37)),1,0)+IF(AND(G37&lt;&gt;"Held",G37&lt;&gt;"Scheduled",G37&lt;&gt;"Cancelled",G37&lt;&gt;"No-show",G37&lt;&gt;"Rescheduled"),1,0)+IF(AND(H37&lt;&gt;"Not assessed",H37&lt;&gt;"Passed",H37&lt;&gt;"Failed",H37&lt;&gt;"Pending evidence"),1,0)+IF(AND(J37&lt;&gt;"Not reviewed",J37&lt;&gt;"Accepted",J37&lt;&gt;"Rejected",J37&lt;&gt;"Pending review"),1,0)))</x:f>
        <x:v>0</x:v>
      </x:c>
      <x:c r="R37" s="23" t="str">
        <x:f>IF(B37="","",IFERROR(INDEX('Cohorts'!$F$2:$F$201,MATCH(B37,'Cohorts'!$A$2:$A$201,0)),""))</x:f>
      </x:c>
    </x:row>
    <x:row r="38" ht="60" customHeight="1">
      <x:c r="A38" s="23"/>
      <x:c r="B38" s="23"/>
      <x:c r="C38" s="23"/>
      <x:c r="D38" s="24"/>
      <x:c r="E38" s="24"/>
      <x:c r="F38" s="24"/>
      <x:c r="G38" s="23"/>
      <x:c r="H38" s="23"/>
      <x:c r="I38" s="23"/>
      <x:c r="J38" s="23"/>
      <x:c r="K38" s="24"/>
      <x:c r="L38" s="23"/>
      <x:c r="M38" s="23"/>
      <x:c r="N38" s="23"/>
      <x:c r="O38" s="24"/>
      <x:c r="P38" s="23"/>
      <x:c r="Q38" s="25" t="n">
        <x:f>IF(A38="",IF(COUNTA(B38:P38)&gt;0,1,0),(IF(COUNTIF($A$2:$A$201,A38)&gt;1,1,0)+IF(COUNTIF('Cohorts'!$A$2:$A$201,B38)&lt;&gt;1,1,0)+IF(C38="",1,0)+IF(OR(NOT(ISNUMBER(D38)),D38&lt;=0,D38&gt;R38),1,0)+IF(AND(E38&lt;&gt;"",OR(NOT(ISNUMBER(E38)),E38&lt;D38)),1,0)+IF(AND(G38="Held",OR(NOT(ISNUMBER(F38)),F38&lt;D38,F38&gt;R38)),1,0)+IF(AND(G38&lt;&gt;"Held",F38&lt;&gt;""),1,0)+IF(AND(J38="Accepted",OR(G38&lt;&gt;"Held",H38&lt;&gt;"Passed",I38="",M38="",NOT(ISNUMBER(K38)))),1,0)+IF(AND(J38="Rejected",OR(G38&lt;&gt;"Held",L38="",M38="",NOT(ISNUMBER(K38)))),1,0)+IF(AND(K38&lt;&gt;"",OR(NOT(ISNUMBER(K38)),K38&lt;F38,K38&gt;R38)),1,0)+IF(AND(G38&lt;&gt;"Held",G38&lt;&gt;"Scheduled",G38&lt;&gt;"Cancelled",G38&lt;&gt;"No-show",G38&lt;&gt;"Rescheduled"),1,0)+IF(AND(H38&lt;&gt;"Not assessed",H38&lt;&gt;"Passed",H38&lt;&gt;"Failed",H38&lt;&gt;"Pending evidence"),1,0)+IF(AND(J38&lt;&gt;"Not reviewed",J38&lt;&gt;"Accepted",J38&lt;&gt;"Rejected",J38&lt;&gt;"Pending review"),1,0)))</x:f>
        <x:v>0</x:v>
      </x:c>
      <x:c r="R38" s="23" t="str">
        <x:f>IF(B38="","",IFERROR(INDEX('Cohorts'!$F$2:$F$201,MATCH(B38,'Cohorts'!$A$2:$A$201,0)),""))</x:f>
      </x:c>
    </x:row>
    <x:row r="39" ht="60" customHeight="1">
      <x:c r="A39" s="23"/>
      <x:c r="B39" s="23"/>
      <x:c r="C39" s="23"/>
      <x:c r="D39" s="24"/>
      <x:c r="E39" s="24"/>
      <x:c r="F39" s="24"/>
      <x:c r="G39" s="23"/>
      <x:c r="H39" s="23"/>
      <x:c r="I39" s="23"/>
      <x:c r="J39" s="23"/>
      <x:c r="K39" s="24"/>
      <x:c r="L39" s="23"/>
      <x:c r="M39" s="23"/>
      <x:c r="N39" s="23"/>
      <x:c r="O39" s="24"/>
      <x:c r="P39" s="23"/>
      <x:c r="Q39" s="25" t="n">
        <x:f>IF(A39="",IF(COUNTA(B39:P39)&gt;0,1,0),(IF(COUNTIF($A$2:$A$201,A39)&gt;1,1,0)+IF(COUNTIF('Cohorts'!$A$2:$A$201,B39)&lt;&gt;1,1,0)+IF(C39="",1,0)+IF(OR(NOT(ISNUMBER(D39)),D39&lt;=0,D39&gt;R39),1,0)+IF(AND(E39&lt;&gt;"",OR(NOT(ISNUMBER(E39)),E39&lt;D39)),1,0)+IF(AND(G39="Held",OR(NOT(ISNUMBER(F39)),F39&lt;D39,F39&gt;R39)),1,0)+IF(AND(G39&lt;&gt;"Held",F39&lt;&gt;""),1,0)+IF(AND(J39="Accepted",OR(G39&lt;&gt;"Held",H39&lt;&gt;"Passed",I39="",M39="",NOT(ISNUMBER(K39)))),1,0)+IF(AND(J39="Rejected",OR(G39&lt;&gt;"Held",L39="",M39="",NOT(ISNUMBER(K39)))),1,0)+IF(AND(K39&lt;&gt;"",OR(NOT(ISNUMBER(K39)),K39&lt;F39,K39&gt;R39)),1,0)+IF(AND(G39&lt;&gt;"Held",G39&lt;&gt;"Scheduled",G39&lt;&gt;"Cancelled",G39&lt;&gt;"No-show",G39&lt;&gt;"Rescheduled"),1,0)+IF(AND(H39&lt;&gt;"Not assessed",H39&lt;&gt;"Passed",H39&lt;&gt;"Failed",H39&lt;&gt;"Pending evidence"),1,0)+IF(AND(J39&lt;&gt;"Not reviewed",J39&lt;&gt;"Accepted",J39&lt;&gt;"Rejected",J39&lt;&gt;"Pending review"),1,0)))</x:f>
        <x:v>0</x:v>
      </x:c>
      <x:c r="R39" s="23" t="str">
        <x:f>IF(B39="","",IFERROR(INDEX('Cohorts'!$F$2:$F$201,MATCH(B39,'Cohorts'!$A$2:$A$201,0)),""))</x:f>
      </x:c>
    </x:row>
    <x:row r="40" ht="60" customHeight="1">
      <x:c r="A40" s="23"/>
      <x:c r="B40" s="23"/>
      <x:c r="C40" s="23"/>
      <x:c r="D40" s="24"/>
      <x:c r="E40" s="24"/>
      <x:c r="F40" s="24"/>
      <x:c r="G40" s="23"/>
      <x:c r="H40" s="23"/>
      <x:c r="I40" s="23"/>
      <x:c r="J40" s="23"/>
      <x:c r="K40" s="24"/>
      <x:c r="L40" s="23"/>
      <x:c r="M40" s="23"/>
      <x:c r="N40" s="23"/>
      <x:c r="O40" s="24"/>
      <x:c r="P40" s="23"/>
      <x:c r="Q40" s="25" t="n">
        <x:f>IF(A40="",IF(COUNTA(B40:P40)&gt;0,1,0),(IF(COUNTIF($A$2:$A$201,A40)&gt;1,1,0)+IF(COUNTIF('Cohorts'!$A$2:$A$201,B40)&lt;&gt;1,1,0)+IF(C40="",1,0)+IF(OR(NOT(ISNUMBER(D40)),D40&lt;=0,D40&gt;R40),1,0)+IF(AND(E40&lt;&gt;"",OR(NOT(ISNUMBER(E40)),E40&lt;D40)),1,0)+IF(AND(G40="Held",OR(NOT(ISNUMBER(F40)),F40&lt;D40,F40&gt;R40)),1,0)+IF(AND(G40&lt;&gt;"Held",F40&lt;&gt;""),1,0)+IF(AND(J40="Accepted",OR(G40&lt;&gt;"Held",H40&lt;&gt;"Passed",I40="",M40="",NOT(ISNUMBER(K40)))),1,0)+IF(AND(J40="Rejected",OR(G40&lt;&gt;"Held",L40="",M40="",NOT(ISNUMBER(K40)))),1,0)+IF(AND(K40&lt;&gt;"",OR(NOT(ISNUMBER(K40)),K40&lt;F40,K40&gt;R40)),1,0)+IF(AND(G40&lt;&gt;"Held",G40&lt;&gt;"Scheduled",G40&lt;&gt;"Cancelled",G40&lt;&gt;"No-show",G40&lt;&gt;"Rescheduled"),1,0)+IF(AND(H40&lt;&gt;"Not assessed",H40&lt;&gt;"Passed",H40&lt;&gt;"Failed",H40&lt;&gt;"Pending evidence"),1,0)+IF(AND(J40&lt;&gt;"Not reviewed",J40&lt;&gt;"Accepted",J40&lt;&gt;"Rejected",J40&lt;&gt;"Pending review"),1,0)))</x:f>
        <x:v>0</x:v>
      </x:c>
      <x:c r="R40" s="23" t="str">
        <x:f>IF(B40="","",IFERROR(INDEX('Cohorts'!$F$2:$F$201,MATCH(B40,'Cohorts'!$A$2:$A$201,0)),""))</x:f>
      </x:c>
    </x:row>
    <x:row r="41" ht="60" customHeight="1">
      <x:c r="A41" s="23"/>
      <x:c r="B41" s="23"/>
      <x:c r="C41" s="23"/>
      <x:c r="D41" s="24"/>
      <x:c r="E41" s="24"/>
      <x:c r="F41" s="24"/>
      <x:c r="G41" s="23"/>
      <x:c r="H41" s="23"/>
      <x:c r="I41" s="23"/>
      <x:c r="J41" s="23"/>
      <x:c r="K41" s="24"/>
      <x:c r="L41" s="23"/>
      <x:c r="M41" s="23"/>
      <x:c r="N41" s="23"/>
      <x:c r="O41" s="24"/>
      <x:c r="P41" s="23"/>
      <x:c r="Q41" s="25" t="n">
        <x:f>IF(A41="",IF(COUNTA(B41:P41)&gt;0,1,0),(IF(COUNTIF($A$2:$A$201,A41)&gt;1,1,0)+IF(COUNTIF('Cohorts'!$A$2:$A$201,B41)&lt;&gt;1,1,0)+IF(C41="",1,0)+IF(OR(NOT(ISNUMBER(D41)),D41&lt;=0,D41&gt;R41),1,0)+IF(AND(E41&lt;&gt;"",OR(NOT(ISNUMBER(E41)),E41&lt;D41)),1,0)+IF(AND(G41="Held",OR(NOT(ISNUMBER(F41)),F41&lt;D41,F41&gt;R41)),1,0)+IF(AND(G41&lt;&gt;"Held",F41&lt;&gt;""),1,0)+IF(AND(J41="Accepted",OR(G41&lt;&gt;"Held",H41&lt;&gt;"Passed",I41="",M41="",NOT(ISNUMBER(K41)))),1,0)+IF(AND(J41="Rejected",OR(G41&lt;&gt;"Held",L41="",M41="",NOT(ISNUMBER(K41)))),1,0)+IF(AND(K41&lt;&gt;"",OR(NOT(ISNUMBER(K41)),K41&lt;F41,K41&gt;R41)),1,0)+IF(AND(G41&lt;&gt;"Held",G41&lt;&gt;"Scheduled",G41&lt;&gt;"Cancelled",G41&lt;&gt;"No-show",G41&lt;&gt;"Rescheduled"),1,0)+IF(AND(H41&lt;&gt;"Not assessed",H41&lt;&gt;"Passed",H41&lt;&gt;"Failed",H41&lt;&gt;"Pending evidence"),1,0)+IF(AND(J41&lt;&gt;"Not reviewed",J41&lt;&gt;"Accepted",J41&lt;&gt;"Rejected",J41&lt;&gt;"Pending review"),1,0)))</x:f>
        <x:v>0</x:v>
      </x:c>
      <x:c r="R41" s="23" t="str">
        <x:f>IF(B41="","",IFERROR(INDEX('Cohorts'!$F$2:$F$201,MATCH(B41,'Cohorts'!$A$2:$A$201,0)),""))</x:f>
      </x:c>
    </x:row>
    <x:row r="42" ht="60" customHeight="1">
      <x:c r="A42" s="23"/>
      <x:c r="B42" s="23"/>
      <x:c r="C42" s="23"/>
      <x:c r="D42" s="24"/>
      <x:c r="E42" s="24"/>
      <x:c r="F42" s="24"/>
      <x:c r="G42" s="23"/>
      <x:c r="H42" s="23"/>
      <x:c r="I42" s="23"/>
      <x:c r="J42" s="23"/>
      <x:c r="K42" s="24"/>
      <x:c r="L42" s="23"/>
      <x:c r="M42" s="23"/>
      <x:c r="N42" s="23"/>
      <x:c r="O42" s="24"/>
      <x:c r="P42" s="23"/>
      <x:c r="Q42" s="25" t="n">
        <x:f>IF(A42="",IF(COUNTA(B42:P42)&gt;0,1,0),(IF(COUNTIF($A$2:$A$201,A42)&gt;1,1,0)+IF(COUNTIF('Cohorts'!$A$2:$A$201,B42)&lt;&gt;1,1,0)+IF(C42="",1,0)+IF(OR(NOT(ISNUMBER(D42)),D42&lt;=0,D42&gt;R42),1,0)+IF(AND(E42&lt;&gt;"",OR(NOT(ISNUMBER(E42)),E42&lt;D42)),1,0)+IF(AND(G42="Held",OR(NOT(ISNUMBER(F42)),F42&lt;D42,F42&gt;R42)),1,0)+IF(AND(G42&lt;&gt;"Held",F42&lt;&gt;""),1,0)+IF(AND(J42="Accepted",OR(G42&lt;&gt;"Held",H42&lt;&gt;"Passed",I42="",M42="",NOT(ISNUMBER(K42)))),1,0)+IF(AND(J42="Rejected",OR(G42&lt;&gt;"Held",L42="",M42="",NOT(ISNUMBER(K42)))),1,0)+IF(AND(K42&lt;&gt;"",OR(NOT(ISNUMBER(K42)),K42&lt;F42,K42&gt;R42)),1,0)+IF(AND(G42&lt;&gt;"Held",G42&lt;&gt;"Scheduled",G42&lt;&gt;"Cancelled",G42&lt;&gt;"No-show",G42&lt;&gt;"Rescheduled"),1,0)+IF(AND(H42&lt;&gt;"Not assessed",H42&lt;&gt;"Passed",H42&lt;&gt;"Failed",H42&lt;&gt;"Pending evidence"),1,0)+IF(AND(J42&lt;&gt;"Not reviewed",J42&lt;&gt;"Accepted",J42&lt;&gt;"Rejected",J42&lt;&gt;"Pending review"),1,0)))</x:f>
        <x:v>0</x:v>
      </x:c>
      <x:c r="R42" s="23" t="str">
        <x:f>IF(B42="","",IFERROR(INDEX('Cohorts'!$F$2:$F$201,MATCH(B42,'Cohorts'!$A$2:$A$201,0)),""))</x:f>
      </x:c>
    </x:row>
    <x:row r="43" ht="60" customHeight="1">
      <x:c r="A43" s="23"/>
      <x:c r="B43" s="23"/>
      <x:c r="C43" s="23"/>
      <x:c r="D43" s="24"/>
      <x:c r="E43" s="24"/>
      <x:c r="F43" s="24"/>
      <x:c r="G43" s="23"/>
      <x:c r="H43" s="23"/>
      <x:c r="I43" s="23"/>
      <x:c r="J43" s="23"/>
      <x:c r="K43" s="24"/>
      <x:c r="L43" s="23"/>
      <x:c r="M43" s="23"/>
      <x:c r="N43" s="23"/>
      <x:c r="O43" s="24"/>
      <x:c r="P43" s="23"/>
      <x:c r="Q43" s="25" t="n">
        <x:f>IF(A43="",IF(COUNTA(B43:P43)&gt;0,1,0),(IF(COUNTIF($A$2:$A$201,A43)&gt;1,1,0)+IF(COUNTIF('Cohorts'!$A$2:$A$201,B43)&lt;&gt;1,1,0)+IF(C43="",1,0)+IF(OR(NOT(ISNUMBER(D43)),D43&lt;=0,D43&gt;R43),1,0)+IF(AND(E43&lt;&gt;"",OR(NOT(ISNUMBER(E43)),E43&lt;D43)),1,0)+IF(AND(G43="Held",OR(NOT(ISNUMBER(F43)),F43&lt;D43,F43&gt;R43)),1,0)+IF(AND(G43&lt;&gt;"Held",F43&lt;&gt;""),1,0)+IF(AND(J43="Accepted",OR(G43&lt;&gt;"Held",H43&lt;&gt;"Passed",I43="",M43="",NOT(ISNUMBER(K43)))),1,0)+IF(AND(J43="Rejected",OR(G43&lt;&gt;"Held",L43="",M43="",NOT(ISNUMBER(K43)))),1,0)+IF(AND(K43&lt;&gt;"",OR(NOT(ISNUMBER(K43)),K43&lt;F43,K43&gt;R43)),1,0)+IF(AND(G43&lt;&gt;"Held",G43&lt;&gt;"Scheduled",G43&lt;&gt;"Cancelled",G43&lt;&gt;"No-show",G43&lt;&gt;"Rescheduled"),1,0)+IF(AND(H43&lt;&gt;"Not assessed",H43&lt;&gt;"Passed",H43&lt;&gt;"Failed",H43&lt;&gt;"Pending evidence"),1,0)+IF(AND(J43&lt;&gt;"Not reviewed",J43&lt;&gt;"Accepted",J43&lt;&gt;"Rejected",J43&lt;&gt;"Pending review"),1,0)))</x:f>
        <x:v>0</x:v>
      </x:c>
      <x:c r="R43" s="23" t="str">
        <x:f>IF(B43="","",IFERROR(INDEX('Cohorts'!$F$2:$F$201,MATCH(B43,'Cohorts'!$A$2:$A$201,0)),""))</x:f>
      </x:c>
    </x:row>
    <x:row r="44" ht="60" customHeight="1">
      <x:c r="A44" s="23"/>
      <x:c r="B44" s="23"/>
      <x:c r="C44" s="23"/>
      <x:c r="D44" s="24"/>
      <x:c r="E44" s="24"/>
      <x:c r="F44" s="24"/>
      <x:c r="G44" s="23"/>
      <x:c r="H44" s="23"/>
      <x:c r="I44" s="23"/>
      <x:c r="J44" s="23"/>
      <x:c r="K44" s="24"/>
      <x:c r="L44" s="23"/>
      <x:c r="M44" s="23"/>
      <x:c r="N44" s="23"/>
      <x:c r="O44" s="24"/>
      <x:c r="P44" s="23"/>
      <x:c r="Q44" s="25" t="n">
        <x:f>IF(A44="",IF(COUNTA(B44:P44)&gt;0,1,0),(IF(COUNTIF($A$2:$A$201,A44)&gt;1,1,0)+IF(COUNTIF('Cohorts'!$A$2:$A$201,B44)&lt;&gt;1,1,0)+IF(C44="",1,0)+IF(OR(NOT(ISNUMBER(D44)),D44&lt;=0,D44&gt;R44),1,0)+IF(AND(E44&lt;&gt;"",OR(NOT(ISNUMBER(E44)),E44&lt;D44)),1,0)+IF(AND(G44="Held",OR(NOT(ISNUMBER(F44)),F44&lt;D44,F44&gt;R44)),1,0)+IF(AND(G44&lt;&gt;"Held",F44&lt;&gt;""),1,0)+IF(AND(J44="Accepted",OR(G44&lt;&gt;"Held",H44&lt;&gt;"Passed",I44="",M44="",NOT(ISNUMBER(K44)))),1,0)+IF(AND(J44="Rejected",OR(G44&lt;&gt;"Held",L44="",M44="",NOT(ISNUMBER(K44)))),1,0)+IF(AND(K44&lt;&gt;"",OR(NOT(ISNUMBER(K44)),K44&lt;F44,K44&gt;R44)),1,0)+IF(AND(G44&lt;&gt;"Held",G44&lt;&gt;"Scheduled",G44&lt;&gt;"Cancelled",G44&lt;&gt;"No-show",G44&lt;&gt;"Rescheduled"),1,0)+IF(AND(H44&lt;&gt;"Not assessed",H44&lt;&gt;"Passed",H44&lt;&gt;"Failed",H44&lt;&gt;"Pending evidence"),1,0)+IF(AND(J44&lt;&gt;"Not reviewed",J44&lt;&gt;"Accepted",J44&lt;&gt;"Rejected",J44&lt;&gt;"Pending review"),1,0)))</x:f>
        <x:v>0</x:v>
      </x:c>
      <x:c r="R44" s="23" t="str">
        <x:f>IF(B44="","",IFERROR(INDEX('Cohorts'!$F$2:$F$201,MATCH(B44,'Cohorts'!$A$2:$A$201,0)),""))</x:f>
      </x:c>
    </x:row>
    <x:row r="45" ht="60" customHeight="1">
      <x:c r="A45" s="23"/>
      <x:c r="B45" s="23"/>
      <x:c r="C45" s="23"/>
      <x:c r="D45" s="24"/>
      <x:c r="E45" s="24"/>
      <x:c r="F45" s="24"/>
      <x:c r="G45" s="23"/>
      <x:c r="H45" s="23"/>
      <x:c r="I45" s="23"/>
      <x:c r="J45" s="23"/>
      <x:c r="K45" s="24"/>
      <x:c r="L45" s="23"/>
      <x:c r="M45" s="23"/>
      <x:c r="N45" s="23"/>
      <x:c r="O45" s="24"/>
      <x:c r="P45" s="23"/>
      <x:c r="Q45" s="25" t="n">
        <x:f>IF(A45="",IF(COUNTA(B45:P45)&gt;0,1,0),(IF(COUNTIF($A$2:$A$201,A45)&gt;1,1,0)+IF(COUNTIF('Cohorts'!$A$2:$A$201,B45)&lt;&gt;1,1,0)+IF(C45="",1,0)+IF(OR(NOT(ISNUMBER(D45)),D45&lt;=0,D45&gt;R45),1,0)+IF(AND(E45&lt;&gt;"",OR(NOT(ISNUMBER(E45)),E45&lt;D45)),1,0)+IF(AND(G45="Held",OR(NOT(ISNUMBER(F45)),F45&lt;D45,F45&gt;R45)),1,0)+IF(AND(G45&lt;&gt;"Held",F45&lt;&gt;""),1,0)+IF(AND(J45="Accepted",OR(G45&lt;&gt;"Held",H45&lt;&gt;"Passed",I45="",M45="",NOT(ISNUMBER(K45)))),1,0)+IF(AND(J45="Rejected",OR(G45&lt;&gt;"Held",L45="",M45="",NOT(ISNUMBER(K45)))),1,0)+IF(AND(K45&lt;&gt;"",OR(NOT(ISNUMBER(K45)),K45&lt;F45,K45&gt;R45)),1,0)+IF(AND(G45&lt;&gt;"Held",G45&lt;&gt;"Scheduled",G45&lt;&gt;"Cancelled",G45&lt;&gt;"No-show",G45&lt;&gt;"Rescheduled"),1,0)+IF(AND(H45&lt;&gt;"Not assessed",H45&lt;&gt;"Passed",H45&lt;&gt;"Failed",H45&lt;&gt;"Pending evidence"),1,0)+IF(AND(J45&lt;&gt;"Not reviewed",J45&lt;&gt;"Accepted",J45&lt;&gt;"Rejected",J45&lt;&gt;"Pending review"),1,0)))</x:f>
        <x:v>0</x:v>
      </x:c>
      <x:c r="R45" s="23" t="str">
        <x:f>IF(B45="","",IFERROR(INDEX('Cohorts'!$F$2:$F$201,MATCH(B45,'Cohorts'!$A$2:$A$201,0)),""))</x:f>
      </x:c>
    </x:row>
    <x:row r="46" ht="60" customHeight="1">
      <x:c r="A46" s="23"/>
      <x:c r="B46" s="23"/>
      <x:c r="C46" s="23"/>
      <x:c r="D46" s="24"/>
      <x:c r="E46" s="24"/>
      <x:c r="F46" s="24"/>
      <x:c r="G46" s="23"/>
      <x:c r="H46" s="23"/>
      <x:c r="I46" s="23"/>
      <x:c r="J46" s="23"/>
      <x:c r="K46" s="24"/>
      <x:c r="L46" s="23"/>
      <x:c r="M46" s="23"/>
      <x:c r="N46" s="23"/>
      <x:c r="O46" s="24"/>
      <x:c r="P46" s="23"/>
      <x:c r="Q46" s="25" t="n">
        <x:f>IF(A46="",IF(COUNTA(B46:P46)&gt;0,1,0),(IF(COUNTIF($A$2:$A$201,A46)&gt;1,1,0)+IF(COUNTIF('Cohorts'!$A$2:$A$201,B46)&lt;&gt;1,1,0)+IF(C46="",1,0)+IF(OR(NOT(ISNUMBER(D46)),D46&lt;=0,D46&gt;R46),1,0)+IF(AND(E46&lt;&gt;"",OR(NOT(ISNUMBER(E46)),E46&lt;D46)),1,0)+IF(AND(G46="Held",OR(NOT(ISNUMBER(F46)),F46&lt;D46,F46&gt;R46)),1,0)+IF(AND(G46&lt;&gt;"Held",F46&lt;&gt;""),1,0)+IF(AND(J46="Accepted",OR(G46&lt;&gt;"Held",H46&lt;&gt;"Passed",I46="",M46="",NOT(ISNUMBER(K46)))),1,0)+IF(AND(J46="Rejected",OR(G46&lt;&gt;"Held",L46="",M46="",NOT(ISNUMBER(K46)))),1,0)+IF(AND(K46&lt;&gt;"",OR(NOT(ISNUMBER(K46)),K46&lt;F46,K46&gt;R46)),1,0)+IF(AND(G46&lt;&gt;"Held",G46&lt;&gt;"Scheduled",G46&lt;&gt;"Cancelled",G46&lt;&gt;"No-show",G46&lt;&gt;"Rescheduled"),1,0)+IF(AND(H46&lt;&gt;"Not assessed",H46&lt;&gt;"Passed",H46&lt;&gt;"Failed",H46&lt;&gt;"Pending evidence"),1,0)+IF(AND(J46&lt;&gt;"Not reviewed",J46&lt;&gt;"Accepted",J46&lt;&gt;"Rejected",J46&lt;&gt;"Pending review"),1,0)))</x:f>
        <x:v>0</x:v>
      </x:c>
      <x:c r="R46" s="23" t="str">
        <x:f>IF(B46="","",IFERROR(INDEX('Cohorts'!$F$2:$F$201,MATCH(B46,'Cohorts'!$A$2:$A$201,0)),""))</x:f>
      </x:c>
    </x:row>
    <x:row r="47" ht="60" customHeight="1">
      <x:c r="A47" s="23"/>
      <x:c r="B47" s="23"/>
      <x:c r="C47" s="23"/>
      <x:c r="D47" s="24"/>
      <x:c r="E47" s="24"/>
      <x:c r="F47" s="24"/>
      <x:c r="G47" s="23"/>
      <x:c r="H47" s="23"/>
      <x:c r="I47" s="23"/>
      <x:c r="J47" s="23"/>
      <x:c r="K47" s="24"/>
      <x:c r="L47" s="23"/>
      <x:c r="M47" s="23"/>
      <x:c r="N47" s="23"/>
      <x:c r="O47" s="24"/>
      <x:c r="P47" s="23"/>
      <x:c r="Q47" s="25" t="n">
        <x:f>IF(A47="",IF(COUNTA(B47:P47)&gt;0,1,0),(IF(COUNTIF($A$2:$A$201,A47)&gt;1,1,0)+IF(COUNTIF('Cohorts'!$A$2:$A$201,B47)&lt;&gt;1,1,0)+IF(C47="",1,0)+IF(OR(NOT(ISNUMBER(D47)),D47&lt;=0,D47&gt;R47),1,0)+IF(AND(E47&lt;&gt;"",OR(NOT(ISNUMBER(E47)),E47&lt;D47)),1,0)+IF(AND(G47="Held",OR(NOT(ISNUMBER(F47)),F47&lt;D47,F47&gt;R47)),1,0)+IF(AND(G47&lt;&gt;"Held",F47&lt;&gt;""),1,0)+IF(AND(J47="Accepted",OR(G47&lt;&gt;"Held",H47&lt;&gt;"Passed",I47="",M47="",NOT(ISNUMBER(K47)))),1,0)+IF(AND(J47="Rejected",OR(G47&lt;&gt;"Held",L47="",M47="",NOT(ISNUMBER(K47)))),1,0)+IF(AND(K47&lt;&gt;"",OR(NOT(ISNUMBER(K47)),K47&lt;F47,K47&gt;R47)),1,0)+IF(AND(G47&lt;&gt;"Held",G47&lt;&gt;"Scheduled",G47&lt;&gt;"Cancelled",G47&lt;&gt;"No-show",G47&lt;&gt;"Rescheduled"),1,0)+IF(AND(H47&lt;&gt;"Not assessed",H47&lt;&gt;"Passed",H47&lt;&gt;"Failed",H47&lt;&gt;"Pending evidence"),1,0)+IF(AND(J47&lt;&gt;"Not reviewed",J47&lt;&gt;"Accepted",J47&lt;&gt;"Rejected",J47&lt;&gt;"Pending review"),1,0)))</x:f>
        <x:v>0</x:v>
      </x:c>
      <x:c r="R47" s="23" t="str">
        <x:f>IF(B47="","",IFERROR(INDEX('Cohorts'!$F$2:$F$201,MATCH(B47,'Cohorts'!$A$2:$A$201,0)),""))</x:f>
      </x:c>
    </x:row>
    <x:row r="48" ht="60" customHeight="1">
      <x:c r="A48" s="23"/>
      <x:c r="B48" s="23"/>
      <x:c r="C48" s="23"/>
      <x:c r="D48" s="24"/>
      <x:c r="E48" s="24"/>
      <x:c r="F48" s="24"/>
      <x:c r="G48" s="23"/>
      <x:c r="H48" s="23"/>
      <x:c r="I48" s="23"/>
      <x:c r="J48" s="23"/>
      <x:c r="K48" s="24"/>
      <x:c r="L48" s="23"/>
      <x:c r="M48" s="23"/>
      <x:c r="N48" s="23"/>
      <x:c r="O48" s="24"/>
      <x:c r="P48" s="23"/>
      <x:c r="Q48" s="25" t="n">
        <x:f>IF(A48="",IF(COUNTA(B48:P48)&gt;0,1,0),(IF(COUNTIF($A$2:$A$201,A48)&gt;1,1,0)+IF(COUNTIF('Cohorts'!$A$2:$A$201,B48)&lt;&gt;1,1,0)+IF(C48="",1,0)+IF(OR(NOT(ISNUMBER(D48)),D48&lt;=0,D48&gt;R48),1,0)+IF(AND(E48&lt;&gt;"",OR(NOT(ISNUMBER(E48)),E48&lt;D48)),1,0)+IF(AND(G48="Held",OR(NOT(ISNUMBER(F48)),F48&lt;D48,F48&gt;R48)),1,0)+IF(AND(G48&lt;&gt;"Held",F48&lt;&gt;""),1,0)+IF(AND(J48="Accepted",OR(G48&lt;&gt;"Held",H48&lt;&gt;"Passed",I48="",M48="",NOT(ISNUMBER(K48)))),1,0)+IF(AND(J48="Rejected",OR(G48&lt;&gt;"Held",L48="",M48="",NOT(ISNUMBER(K48)))),1,0)+IF(AND(K48&lt;&gt;"",OR(NOT(ISNUMBER(K48)),K48&lt;F48,K48&gt;R48)),1,0)+IF(AND(G48&lt;&gt;"Held",G48&lt;&gt;"Scheduled",G48&lt;&gt;"Cancelled",G48&lt;&gt;"No-show",G48&lt;&gt;"Rescheduled"),1,0)+IF(AND(H48&lt;&gt;"Not assessed",H48&lt;&gt;"Passed",H48&lt;&gt;"Failed",H48&lt;&gt;"Pending evidence"),1,0)+IF(AND(J48&lt;&gt;"Not reviewed",J48&lt;&gt;"Accepted",J48&lt;&gt;"Rejected",J48&lt;&gt;"Pending review"),1,0)))</x:f>
        <x:v>0</x:v>
      </x:c>
      <x:c r="R48" s="23" t="str">
        <x:f>IF(B48="","",IFERROR(INDEX('Cohorts'!$F$2:$F$201,MATCH(B48,'Cohorts'!$A$2:$A$201,0)),""))</x:f>
      </x:c>
    </x:row>
    <x:row r="49" ht="60" customHeight="1">
      <x:c r="A49" s="23"/>
      <x:c r="B49" s="23"/>
      <x:c r="C49" s="23"/>
      <x:c r="D49" s="24"/>
      <x:c r="E49" s="24"/>
      <x:c r="F49" s="24"/>
      <x:c r="G49" s="23"/>
      <x:c r="H49" s="23"/>
      <x:c r="I49" s="23"/>
      <x:c r="J49" s="23"/>
      <x:c r="K49" s="24"/>
      <x:c r="L49" s="23"/>
      <x:c r="M49" s="23"/>
      <x:c r="N49" s="23"/>
      <x:c r="O49" s="24"/>
      <x:c r="P49" s="23"/>
      <x:c r="Q49" s="25" t="n">
        <x:f>IF(A49="",IF(COUNTA(B49:P49)&gt;0,1,0),(IF(COUNTIF($A$2:$A$201,A49)&gt;1,1,0)+IF(COUNTIF('Cohorts'!$A$2:$A$201,B49)&lt;&gt;1,1,0)+IF(C49="",1,0)+IF(OR(NOT(ISNUMBER(D49)),D49&lt;=0,D49&gt;R49),1,0)+IF(AND(E49&lt;&gt;"",OR(NOT(ISNUMBER(E49)),E49&lt;D49)),1,0)+IF(AND(G49="Held",OR(NOT(ISNUMBER(F49)),F49&lt;D49,F49&gt;R49)),1,0)+IF(AND(G49&lt;&gt;"Held",F49&lt;&gt;""),1,0)+IF(AND(J49="Accepted",OR(G49&lt;&gt;"Held",H49&lt;&gt;"Passed",I49="",M49="",NOT(ISNUMBER(K49)))),1,0)+IF(AND(J49="Rejected",OR(G49&lt;&gt;"Held",L49="",M49="",NOT(ISNUMBER(K49)))),1,0)+IF(AND(K49&lt;&gt;"",OR(NOT(ISNUMBER(K49)),K49&lt;F49,K49&gt;R49)),1,0)+IF(AND(G49&lt;&gt;"Held",G49&lt;&gt;"Scheduled",G49&lt;&gt;"Cancelled",G49&lt;&gt;"No-show",G49&lt;&gt;"Rescheduled"),1,0)+IF(AND(H49&lt;&gt;"Not assessed",H49&lt;&gt;"Passed",H49&lt;&gt;"Failed",H49&lt;&gt;"Pending evidence"),1,0)+IF(AND(J49&lt;&gt;"Not reviewed",J49&lt;&gt;"Accepted",J49&lt;&gt;"Rejected",J49&lt;&gt;"Pending review"),1,0)))</x:f>
        <x:v>0</x:v>
      </x:c>
      <x:c r="R49" s="23" t="str">
        <x:f>IF(B49="","",IFERROR(INDEX('Cohorts'!$F$2:$F$201,MATCH(B49,'Cohorts'!$A$2:$A$201,0)),""))</x:f>
      </x:c>
    </x:row>
    <x:row r="50" ht="60" customHeight="1">
      <x:c r="A50" s="23"/>
      <x:c r="B50" s="23"/>
      <x:c r="C50" s="23"/>
      <x:c r="D50" s="24"/>
      <x:c r="E50" s="24"/>
      <x:c r="F50" s="24"/>
      <x:c r="G50" s="23"/>
      <x:c r="H50" s="23"/>
      <x:c r="I50" s="23"/>
      <x:c r="J50" s="23"/>
      <x:c r="K50" s="24"/>
      <x:c r="L50" s="23"/>
      <x:c r="M50" s="23"/>
      <x:c r="N50" s="23"/>
      <x:c r="O50" s="24"/>
      <x:c r="P50" s="23"/>
      <x:c r="Q50" s="25" t="n">
        <x:f>IF(A50="",IF(COUNTA(B50:P50)&gt;0,1,0),(IF(COUNTIF($A$2:$A$201,A50)&gt;1,1,0)+IF(COUNTIF('Cohorts'!$A$2:$A$201,B50)&lt;&gt;1,1,0)+IF(C50="",1,0)+IF(OR(NOT(ISNUMBER(D50)),D50&lt;=0,D50&gt;R50),1,0)+IF(AND(E50&lt;&gt;"",OR(NOT(ISNUMBER(E50)),E50&lt;D50)),1,0)+IF(AND(G50="Held",OR(NOT(ISNUMBER(F50)),F50&lt;D50,F50&gt;R50)),1,0)+IF(AND(G50&lt;&gt;"Held",F50&lt;&gt;""),1,0)+IF(AND(J50="Accepted",OR(G50&lt;&gt;"Held",H50&lt;&gt;"Passed",I50="",M50="",NOT(ISNUMBER(K50)))),1,0)+IF(AND(J50="Rejected",OR(G50&lt;&gt;"Held",L50="",M50="",NOT(ISNUMBER(K50)))),1,0)+IF(AND(K50&lt;&gt;"",OR(NOT(ISNUMBER(K50)),K50&lt;F50,K50&gt;R50)),1,0)+IF(AND(G50&lt;&gt;"Held",G50&lt;&gt;"Scheduled",G50&lt;&gt;"Cancelled",G50&lt;&gt;"No-show",G50&lt;&gt;"Rescheduled"),1,0)+IF(AND(H50&lt;&gt;"Not assessed",H50&lt;&gt;"Passed",H50&lt;&gt;"Failed",H50&lt;&gt;"Pending evidence"),1,0)+IF(AND(J50&lt;&gt;"Not reviewed",J50&lt;&gt;"Accepted",J50&lt;&gt;"Rejected",J50&lt;&gt;"Pending review"),1,0)))</x:f>
        <x:v>0</x:v>
      </x:c>
      <x:c r="R50" s="23" t="str">
        <x:f>IF(B50="","",IFERROR(INDEX('Cohorts'!$F$2:$F$201,MATCH(B50,'Cohorts'!$A$2:$A$201,0)),""))</x:f>
      </x:c>
    </x:row>
    <x:row r="51" ht="60" customHeight="1">
      <x:c r="A51" s="23"/>
      <x:c r="B51" s="23"/>
      <x:c r="C51" s="23"/>
      <x:c r="D51" s="24"/>
      <x:c r="E51" s="24"/>
      <x:c r="F51" s="24"/>
      <x:c r="G51" s="23"/>
      <x:c r="H51" s="23"/>
      <x:c r="I51" s="23"/>
      <x:c r="J51" s="23"/>
      <x:c r="K51" s="24"/>
      <x:c r="L51" s="23"/>
      <x:c r="M51" s="23"/>
      <x:c r="N51" s="23"/>
      <x:c r="O51" s="24"/>
      <x:c r="P51" s="23"/>
      <x:c r="Q51" s="25" t="n">
        <x:f>IF(A51="",IF(COUNTA(B51:P51)&gt;0,1,0),(IF(COUNTIF($A$2:$A$201,A51)&gt;1,1,0)+IF(COUNTIF('Cohorts'!$A$2:$A$201,B51)&lt;&gt;1,1,0)+IF(C51="",1,0)+IF(OR(NOT(ISNUMBER(D51)),D51&lt;=0,D51&gt;R51),1,0)+IF(AND(E51&lt;&gt;"",OR(NOT(ISNUMBER(E51)),E51&lt;D51)),1,0)+IF(AND(G51="Held",OR(NOT(ISNUMBER(F51)),F51&lt;D51,F51&gt;R51)),1,0)+IF(AND(G51&lt;&gt;"Held",F51&lt;&gt;""),1,0)+IF(AND(J51="Accepted",OR(G51&lt;&gt;"Held",H51&lt;&gt;"Passed",I51="",M51="",NOT(ISNUMBER(K51)))),1,0)+IF(AND(J51="Rejected",OR(G51&lt;&gt;"Held",L51="",M51="",NOT(ISNUMBER(K51)))),1,0)+IF(AND(K51&lt;&gt;"",OR(NOT(ISNUMBER(K51)),K51&lt;F51,K51&gt;R51)),1,0)+IF(AND(G51&lt;&gt;"Held",G51&lt;&gt;"Scheduled",G51&lt;&gt;"Cancelled",G51&lt;&gt;"No-show",G51&lt;&gt;"Rescheduled"),1,0)+IF(AND(H51&lt;&gt;"Not assessed",H51&lt;&gt;"Passed",H51&lt;&gt;"Failed",H51&lt;&gt;"Pending evidence"),1,0)+IF(AND(J51&lt;&gt;"Not reviewed",J51&lt;&gt;"Accepted",J51&lt;&gt;"Rejected",J51&lt;&gt;"Pending review"),1,0)))</x:f>
        <x:v>0</x:v>
      </x:c>
      <x:c r="R51" s="23" t="str">
        <x:f>IF(B51="","",IFERROR(INDEX('Cohorts'!$F$2:$F$201,MATCH(B51,'Cohorts'!$A$2:$A$201,0)),""))</x:f>
      </x:c>
    </x:row>
    <x:row r="52" ht="60" customHeight="1">
      <x:c r="A52" s="23"/>
      <x:c r="B52" s="23"/>
      <x:c r="C52" s="23"/>
      <x:c r="D52" s="24"/>
      <x:c r="E52" s="24"/>
      <x:c r="F52" s="24"/>
      <x:c r="G52" s="23"/>
      <x:c r="H52" s="23"/>
      <x:c r="I52" s="23"/>
      <x:c r="J52" s="23"/>
      <x:c r="K52" s="24"/>
      <x:c r="L52" s="23"/>
      <x:c r="M52" s="23"/>
      <x:c r="N52" s="23"/>
      <x:c r="O52" s="24"/>
      <x:c r="P52" s="23"/>
      <x:c r="Q52" s="25" t="n">
        <x:f>IF(A52="",IF(COUNTA(B52:P52)&gt;0,1,0),(IF(COUNTIF($A$2:$A$201,A52)&gt;1,1,0)+IF(COUNTIF('Cohorts'!$A$2:$A$201,B52)&lt;&gt;1,1,0)+IF(C52="",1,0)+IF(OR(NOT(ISNUMBER(D52)),D52&lt;=0,D52&gt;R52),1,0)+IF(AND(E52&lt;&gt;"",OR(NOT(ISNUMBER(E52)),E52&lt;D52)),1,0)+IF(AND(G52="Held",OR(NOT(ISNUMBER(F52)),F52&lt;D52,F52&gt;R52)),1,0)+IF(AND(G52&lt;&gt;"Held",F52&lt;&gt;""),1,0)+IF(AND(J52="Accepted",OR(G52&lt;&gt;"Held",H52&lt;&gt;"Passed",I52="",M52="",NOT(ISNUMBER(K52)))),1,0)+IF(AND(J52="Rejected",OR(G52&lt;&gt;"Held",L52="",M52="",NOT(ISNUMBER(K52)))),1,0)+IF(AND(K52&lt;&gt;"",OR(NOT(ISNUMBER(K52)),K52&lt;F52,K52&gt;R52)),1,0)+IF(AND(G52&lt;&gt;"Held",G52&lt;&gt;"Scheduled",G52&lt;&gt;"Cancelled",G52&lt;&gt;"No-show",G52&lt;&gt;"Rescheduled"),1,0)+IF(AND(H52&lt;&gt;"Not assessed",H52&lt;&gt;"Passed",H52&lt;&gt;"Failed",H52&lt;&gt;"Pending evidence"),1,0)+IF(AND(J52&lt;&gt;"Not reviewed",J52&lt;&gt;"Accepted",J52&lt;&gt;"Rejected",J52&lt;&gt;"Pending review"),1,0)))</x:f>
        <x:v>0</x:v>
      </x:c>
      <x:c r="R52" s="23" t="str">
        <x:f>IF(B52="","",IFERROR(INDEX('Cohorts'!$F$2:$F$201,MATCH(B52,'Cohorts'!$A$2:$A$201,0)),""))</x:f>
      </x:c>
    </x:row>
    <x:row r="53" ht="60" customHeight="1">
      <x:c r="A53" s="23"/>
      <x:c r="B53" s="23"/>
      <x:c r="C53" s="23"/>
      <x:c r="D53" s="24"/>
      <x:c r="E53" s="24"/>
      <x:c r="F53" s="24"/>
      <x:c r="G53" s="23"/>
      <x:c r="H53" s="23"/>
      <x:c r="I53" s="23"/>
      <x:c r="J53" s="23"/>
      <x:c r="K53" s="24"/>
      <x:c r="L53" s="23"/>
      <x:c r="M53" s="23"/>
      <x:c r="N53" s="23"/>
      <x:c r="O53" s="24"/>
      <x:c r="P53" s="23"/>
      <x:c r="Q53" s="25" t="n">
        <x:f>IF(A53="",IF(COUNTA(B53:P53)&gt;0,1,0),(IF(COUNTIF($A$2:$A$201,A53)&gt;1,1,0)+IF(COUNTIF('Cohorts'!$A$2:$A$201,B53)&lt;&gt;1,1,0)+IF(C53="",1,0)+IF(OR(NOT(ISNUMBER(D53)),D53&lt;=0,D53&gt;R53),1,0)+IF(AND(E53&lt;&gt;"",OR(NOT(ISNUMBER(E53)),E53&lt;D53)),1,0)+IF(AND(G53="Held",OR(NOT(ISNUMBER(F53)),F53&lt;D53,F53&gt;R53)),1,0)+IF(AND(G53&lt;&gt;"Held",F53&lt;&gt;""),1,0)+IF(AND(J53="Accepted",OR(G53&lt;&gt;"Held",H53&lt;&gt;"Passed",I53="",M53="",NOT(ISNUMBER(K53)))),1,0)+IF(AND(J53="Rejected",OR(G53&lt;&gt;"Held",L53="",M53="",NOT(ISNUMBER(K53)))),1,0)+IF(AND(K53&lt;&gt;"",OR(NOT(ISNUMBER(K53)),K53&lt;F53,K53&gt;R53)),1,0)+IF(AND(G53&lt;&gt;"Held",G53&lt;&gt;"Scheduled",G53&lt;&gt;"Cancelled",G53&lt;&gt;"No-show",G53&lt;&gt;"Rescheduled"),1,0)+IF(AND(H53&lt;&gt;"Not assessed",H53&lt;&gt;"Passed",H53&lt;&gt;"Failed",H53&lt;&gt;"Pending evidence"),1,0)+IF(AND(J53&lt;&gt;"Not reviewed",J53&lt;&gt;"Accepted",J53&lt;&gt;"Rejected",J53&lt;&gt;"Pending review"),1,0)))</x:f>
        <x:v>0</x:v>
      </x:c>
      <x:c r="R53" s="23" t="str">
        <x:f>IF(B53="","",IFERROR(INDEX('Cohorts'!$F$2:$F$201,MATCH(B53,'Cohorts'!$A$2:$A$201,0)),""))</x:f>
      </x:c>
    </x:row>
    <x:row r="54" ht="60" customHeight="1">
      <x:c r="A54" s="23"/>
      <x:c r="B54" s="23"/>
      <x:c r="C54" s="23"/>
      <x:c r="D54" s="24"/>
      <x:c r="E54" s="24"/>
      <x:c r="F54" s="24"/>
      <x:c r="G54" s="23"/>
      <x:c r="H54" s="23"/>
      <x:c r="I54" s="23"/>
      <x:c r="J54" s="23"/>
      <x:c r="K54" s="24"/>
      <x:c r="L54" s="23"/>
      <x:c r="M54" s="23"/>
      <x:c r="N54" s="23"/>
      <x:c r="O54" s="24"/>
      <x:c r="P54" s="23"/>
      <x:c r="Q54" s="25" t="n">
        <x:f>IF(A54="",IF(COUNTA(B54:P54)&gt;0,1,0),(IF(COUNTIF($A$2:$A$201,A54)&gt;1,1,0)+IF(COUNTIF('Cohorts'!$A$2:$A$201,B54)&lt;&gt;1,1,0)+IF(C54="",1,0)+IF(OR(NOT(ISNUMBER(D54)),D54&lt;=0,D54&gt;R54),1,0)+IF(AND(E54&lt;&gt;"",OR(NOT(ISNUMBER(E54)),E54&lt;D54)),1,0)+IF(AND(G54="Held",OR(NOT(ISNUMBER(F54)),F54&lt;D54,F54&gt;R54)),1,0)+IF(AND(G54&lt;&gt;"Held",F54&lt;&gt;""),1,0)+IF(AND(J54="Accepted",OR(G54&lt;&gt;"Held",H54&lt;&gt;"Passed",I54="",M54="",NOT(ISNUMBER(K54)))),1,0)+IF(AND(J54="Rejected",OR(G54&lt;&gt;"Held",L54="",M54="",NOT(ISNUMBER(K54)))),1,0)+IF(AND(K54&lt;&gt;"",OR(NOT(ISNUMBER(K54)),K54&lt;F54,K54&gt;R54)),1,0)+IF(AND(G54&lt;&gt;"Held",G54&lt;&gt;"Scheduled",G54&lt;&gt;"Cancelled",G54&lt;&gt;"No-show",G54&lt;&gt;"Rescheduled"),1,0)+IF(AND(H54&lt;&gt;"Not assessed",H54&lt;&gt;"Passed",H54&lt;&gt;"Failed",H54&lt;&gt;"Pending evidence"),1,0)+IF(AND(J54&lt;&gt;"Not reviewed",J54&lt;&gt;"Accepted",J54&lt;&gt;"Rejected",J54&lt;&gt;"Pending review"),1,0)))</x:f>
        <x:v>0</x:v>
      </x:c>
      <x:c r="R54" s="23" t="str">
        <x:f>IF(B54="","",IFERROR(INDEX('Cohorts'!$F$2:$F$201,MATCH(B54,'Cohorts'!$A$2:$A$201,0)),""))</x:f>
      </x:c>
    </x:row>
    <x:row r="55" ht="60" customHeight="1">
      <x:c r="A55" s="23"/>
      <x:c r="B55" s="23"/>
      <x:c r="C55" s="23"/>
      <x:c r="D55" s="24"/>
      <x:c r="E55" s="24"/>
      <x:c r="F55" s="24"/>
      <x:c r="G55" s="23"/>
      <x:c r="H55" s="23"/>
      <x:c r="I55" s="23"/>
      <x:c r="J55" s="23"/>
      <x:c r="K55" s="24"/>
      <x:c r="L55" s="23"/>
      <x:c r="M55" s="23"/>
      <x:c r="N55" s="23"/>
      <x:c r="O55" s="24"/>
      <x:c r="P55" s="23"/>
      <x:c r="Q55" s="25" t="n">
        <x:f>IF(A55="",IF(COUNTA(B55:P55)&gt;0,1,0),(IF(COUNTIF($A$2:$A$201,A55)&gt;1,1,0)+IF(COUNTIF('Cohorts'!$A$2:$A$201,B55)&lt;&gt;1,1,0)+IF(C55="",1,0)+IF(OR(NOT(ISNUMBER(D55)),D55&lt;=0,D55&gt;R55),1,0)+IF(AND(E55&lt;&gt;"",OR(NOT(ISNUMBER(E55)),E55&lt;D55)),1,0)+IF(AND(G55="Held",OR(NOT(ISNUMBER(F55)),F55&lt;D55,F55&gt;R55)),1,0)+IF(AND(G55&lt;&gt;"Held",F55&lt;&gt;""),1,0)+IF(AND(J55="Accepted",OR(G55&lt;&gt;"Held",H55&lt;&gt;"Passed",I55="",M55="",NOT(ISNUMBER(K55)))),1,0)+IF(AND(J55="Rejected",OR(G55&lt;&gt;"Held",L55="",M55="",NOT(ISNUMBER(K55)))),1,0)+IF(AND(K55&lt;&gt;"",OR(NOT(ISNUMBER(K55)),K55&lt;F55,K55&gt;R55)),1,0)+IF(AND(G55&lt;&gt;"Held",G55&lt;&gt;"Scheduled",G55&lt;&gt;"Cancelled",G55&lt;&gt;"No-show",G55&lt;&gt;"Rescheduled"),1,0)+IF(AND(H55&lt;&gt;"Not assessed",H55&lt;&gt;"Passed",H55&lt;&gt;"Failed",H55&lt;&gt;"Pending evidence"),1,0)+IF(AND(J55&lt;&gt;"Not reviewed",J55&lt;&gt;"Accepted",J55&lt;&gt;"Rejected",J55&lt;&gt;"Pending review"),1,0)))</x:f>
        <x:v>0</x:v>
      </x:c>
      <x:c r="R55" s="23" t="str">
        <x:f>IF(B55="","",IFERROR(INDEX('Cohorts'!$F$2:$F$201,MATCH(B55,'Cohorts'!$A$2:$A$201,0)),""))</x:f>
      </x:c>
    </x:row>
    <x:row r="56" ht="60" customHeight="1">
      <x:c r="A56" s="23"/>
      <x:c r="B56" s="23"/>
      <x:c r="C56" s="23"/>
      <x:c r="D56" s="24"/>
      <x:c r="E56" s="24"/>
      <x:c r="F56" s="24"/>
      <x:c r="G56" s="23"/>
      <x:c r="H56" s="23"/>
      <x:c r="I56" s="23"/>
      <x:c r="J56" s="23"/>
      <x:c r="K56" s="24"/>
      <x:c r="L56" s="23"/>
      <x:c r="M56" s="23"/>
      <x:c r="N56" s="23"/>
      <x:c r="O56" s="24"/>
      <x:c r="P56" s="23"/>
      <x:c r="Q56" s="25" t="n">
        <x:f>IF(A56="",IF(COUNTA(B56:P56)&gt;0,1,0),(IF(COUNTIF($A$2:$A$201,A56)&gt;1,1,0)+IF(COUNTIF('Cohorts'!$A$2:$A$201,B56)&lt;&gt;1,1,0)+IF(C56="",1,0)+IF(OR(NOT(ISNUMBER(D56)),D56&lt;=0,D56&gt;R56),1,0)+IF(AND(E56&lt;&gt;"",OR(NOT(ISNUMBER(E56)),E56&lt;D56)),1,0)+IF(AND(G56="Held",OR(NOT(ISNUMBER(F56)),F56&lt;D56,F56&gt;R56)),1,0)+IF(AND(G56&lt;&gt;"Held",F56&lt;&gt;""),1,0)+IF(AND(J56="Accepted",OR(G56&lt;&gt;"Held",H56&lt;&gt;"Passed",I56="",M56="",NOT(ISNUMBER(K56)))),1,0)+IF(AND(J56="Rejected",OR(G56&lt;&gt;"Held",L56="",M56="",NOT(ISNUMBER(K56)))),1,0)+IF(AND(K56&lt;&gt;"",OR(NOT(ISNUMBER(K56)),K56&lt;F56,K56&gt;R56)),1,0)+IF(AND(G56&lt;&gt;"Held",G56&lt;&gt;"Scheduled",G56&lt;&gt;"Cancelled",G56&lt;&gt;"No-show",G56&lt;&gt;"Rescheduled"),1,0)+IF(AND(H56&lt;&gt;"Not assessed",H56&lt;&gt;"Passed",H56&lt;&gt;"Failed",H56&lt;&gt;"Pending evidence"),1,0)+IF(AND(J56&lt;&gt;"Not reviewed",J56&lt;&gt;"Accepted",J56&lt;&gt;"Rejected",J56&lt;&gt;"Pending review"),1,0)))</x:f>
        <x:v>0</x:v>
      </x:c>
      <x:c r="R56" s="23" t="str">
        <x:f>IF(B56="","",IFERROR(INDEX('Cohorts'!$F$2:$F$201,MATCH(B56,'Cohorts'!$A$2:$A$201,0)),""))</x:f>
      </x:c>
    </x:row>
    <x:row r="57" ht="60" customHeight="1">
      <x:c r="A57" s="23"/>
      <x:c r="B57" s="23"/>
      <x:c r="C57" s="23"/>
      <x:c r="D57" s="24"/>
      <x:c r="E57" s="24"/>
      <x:c r="F57" s="24"/>
      <x:c r="G57" s="23"/>
      <x:c r="H57" s="23"/>
      <x:c r="I57" s="23"/>
      <x:c r="J57" s="23"/>
      <x:c r="K57" s="24"/>
      <x:c r="L57" s="23"/>
      <x:c r="M57" s="23"/>
      <x:c r="N57" s="23"/>
      <x:c r="O57" s="24"/>
      <x:c r="P57" s="23"/>
      <x:c r="Q57" s="25" t="n">
        <x:f>IF(A57="",IF(COUNTA(B57:P57)&gt;0,1,0),(IF(COUNTIF($A$2:$A$201,A57)&gt;1,1,0)+IF(COUNTIF('Cohorts'!$A$2:$A$201,B57)&lt;&gt;1,1,0)+IF(C57="",1,0)+IF(OR(NOT(ISNUMBER(D57)),D57&lt;=0,D57&gt;R57),1,0)+IF(AND(E57&lt;&gt;"",OR(NOT(ISNUMBER(E57)),E57&lt;D57)),1,0)+IF(AND(G57="Held",OR(NOT(ISNUMBER(F57)),F57&lt;D57,F57&gt;R57)),1,0)+IF(AND(G57&lt;&gt;"Held",F57&lt;&gt;""),1,0)+IF(AND(J57="Accepted",OR(G57&lt;&gt;"Held",H57&lt;&gt;"Passed",I57="",M57="",NOT(ISNUMBER(K57)))),1,0)+IF(AND(J57="Rejected",OR(G57&lt;&gt;"Held",L57="",M57="",NOT(ISNUMBER(K57)))),1,0)+IF(AND(K57&lt;&gt;"",OR(NOT(ISNUMBER(K57)),K57&lt;F57,K57&gt;R57)),1,0)+IF(AND(G57&lt;&gt;"Held",G57&lt;&gt;"Scheduled",G57&lt;&gt;"Cancelled",G57&lt;&gt;"No-show",G57&lt;&gt;"Rescheduled"),1,0)+IF(AND(H57&lt;&gt;"Not assessed",H57&lt;&gt;"Passed",H57&lt;&gt;"Failed",H57&lt;&gt;"Pending evidence"),1,0)+IF(AND(J57&lt;&gt;"Not reviewed",J57&lt;&gt;"Accepted",J57&lt;&gt;"Rejected",J57&lt;&gt;"Pending review"),1,0)))</x:f>
        <x:v>0</x:v>
      </x:c>
      <x:c r="R57" s="23" t="str">
        <x:f>IF(B57="","",IFERROR(INDEX('Cohorts'!$F$2:$F$201,MATCH(B57,'Cohorts'!$A$2:$A$201,0)),""))</x:f>
      </x:c>
    </x:row>
    <x:row r="58" ht="60" customHeight="1">
      <x:c r="A58" s="23"/>
      <x:c r="B58" s="23"/>
      <x:c r="C58" s="23"/>
      <x:c r="D58" s="24"/>
      <x:c r="E58" s="24"/>
      <x:c r="F58" s="24"/>
      <x:c r="G58" s="23"/>
      <x:c r="H58" s="23"/>
      <x:c r="I58" s="23"/>
      <x:c r="J58" s="23"/>
      <x:c r="K58" s="24"/>
      <x:c r="L58" s="23"/>
      <x:c r="M58" s="23"/>
      <x:c r="N58" s="23"/>
      <x:c r="O58" s="24"/>
      <x:c r="P58" s="23"/>
      <x:c r="Q58" s="25" t="n">
        <x:f>IF(A58="",IF(COUNTA(B58:P58)&gt;0,1,0),(IF(COUNTIF($A$2:$A$201,A58)&gt;1,1,0)+IF(COUNTIF('Cohorts'!$A$2:$A$201,B58)&lt;&gt;1,1,0)+IF(C58="",1,0)+IF(OR(NOT(ISNUMBER(D58)),D58&lt;=0,D58&gt;R58),1,0)+IF(AND(E58&lt;&gt;"",OR(NOT(ISNUMBER(E58)),E58&lt;D58)),1,0)+IF(AND(G58="Held",OR(NOT(ISNUMBER(F58)),F58&lt;D58,F58&gt;R58)),1,0)+IF(AND(G58&lt;&gt;"Held",F58&lt;&gt;""),1,0)+IF(AND(J58="Accepted",OR(G58&lt;&gt;"Held",H58&lt;&gt;"Passed",I58="",M58="",NOT(ISNUMBER(K58)))),1,0)+IF(AND(J58="Rejected",OR(G58&lt;&gt;"Held",L58="",M58="",NOT(ISNUMBER(K58)))),1,0)+IF(AND(K58&lt;&gt;"",OR(NOT(ISNUMBER(K58)),K58&lt;F58,K58&gt;R58)),1,0)+IF(AND(G58&lt;&gt;"Held",G58&lt;&gt;"Scheduled",G58&lt;&gt;"Cancelled",G58&lt;&gt;"No-show",G58&lt;&gt;"Rescheduled"),1,0)+IF(AND(H58&lt;&gt;"Not assessed",H58&lt;&gt;"Passed",H58&lt;&gt;"Failed",H58&lt;&gt;"Pending evidence"),1,0)+IF(AND(J58&lt;&gt;"Not reviewed",J58&lt;&gt;"Accepted",J58&lt;&gt;"Rejected",J58&lt;&gt;"Pending review"),1,0)))</x:f>
        <x:v>0</x:v>
      </x:c>
      <x:c r="R58" s="23" t="str">
        <x:f>IF(B58="","",IFERROR(INDEX('Cohorts'!$F$2:$F$201,MATCH(B58,'Cohorts'!$A$2:$A$201,0)),""))</x:f>
      </x:c>
    </x:row>
    <x:row r="59" ht="60" customHeight="1">
      <x:c r="A59" s="23"/>
      <x:c r="B59" s="23"/>
      <x:c r="C59" s="23"/>
      <x:c r="D59" s="24"/>
      <x:c r="E59" s="24"/>
      <x:c r="F59" s="24"/>
      <x:c r="G59" s="23"/>
      <x:c r="H59" s="23"/>
      <x:c r="I59" s="23"/>
      <x:c r="J59" s="23"/>
      <x:c r="K59" s="24"/>
      <x:c r="L59" s="23"/>
      <x:c r="M59" s="23"/>
      <x:c r="N59" s="23"/>
      <x:c r="O59" s="24"/>
      <x:c r="P59" s="23"/>
      <x:c r="Q59" s="25" t="n">
        <x:f>IF(A59="",IF(COUNTA(B59:P59)&gt;0,1,0),(IF(COUNTIF($A$2:$A$201,A59)&gt;1,1,0)+IF(COUNTIF('Cohorts'!$A$2:$A$201,B59)&lt;&gt;1,1,0)+IF(C59="",1,0)+IF(OR(NOT(ISNUMBER(D59)),D59&lt;=0,D59&gt;R59),1,0)+IF(AND(E59&lt;&gt;"",OR(NOT(ISNUMBER(E59)),E59&lt;D59)),1,0)+IF(AND(G59="Held",OR(NOT(ISNUMBER(F59)),F59&lt;D59,F59&gt;R59)),1,0)+IF(AND(G59&lt;&gt;"Held",F59&lt;&gt;""),1,0)+IF(AND(J59="Accepted",OR(G59&lt;&gt;"Held",H59&lt;&gt;"Passed",I59="",M59="",NOT(ISNUMBER(K59)))),1,0)+IF(AND(J59="Rejected",OR(G59&lt;&gt;"Held",L59="",M59="",NOT(ISNUMBER(K59)))),1,0)+IF(AND(K59&lt;&gt;"",OR(NOT(ISNUMBER(K59)),K59&lt;F59,K59&gt;R59)),1,0)+IF(AND(G59&lt;&gt;"Held",G59&lt;&gt;"Scheduled",G59&lt;&gt;"Cancelled",G59&lt;&gt;"No-show",G59&lt;&gt;"Rescheduled"),1,0)+IF(AND(H59&lt;&gt;"Not assessed",H59&lt;&gt;"Passed",H59&lt;&gt;"Failed",H59&lt;&gt;"Pending evidence"),1,0)+IF(AND(J59&lt;&gt;"Not reviewed",J59&lt;&gt;"Accepted",J59&lt;&gt;"Rejected",J59&lt;&gt;"Pending review"),1,0)))</x:f>
        <x:v>0</x:v>
      </x:c>
      <x:c r="R59" s="23" t="str">
        <x:f>IF(B59="","",IFERROR(INDEX('Cohorts'!$F$2:$F$201,MATCH(B59,'Cohorts'!$A$2:$A$201,0)),""))</x:f>
      </x:c>
    </x:row>
    <x:row r="60" ht="60" customHeight="1">
      <x:c r="A60" s="23"/>
      <x:c r="B60" s="23"/>
      <x:c r="C60" s="23"/>
      <x:c r="D60" s="24"/>
      <x:c r="E60" s="24"/>
      <x:c r="F60" s="24"/>
      <x:c r="G60" s="23"/>
      <x:c r="H60" s="23"/>
      <x:c r="I60" s="23"/>
      <x:c r="J60" s="23"/>
      <x:c r="K60" s="24"/>
      <x:c r="L60" s="23"/>
      <x:c r="M60" s="23"/>
      <x:c r="N60" s="23"/>
      <x:c r="O60" s="24"/>
      <x:c r="P60" s="23"/>
      <x:c r="Q60" s="25" t="n">
        <x:f>IF(A60="",IF(COUNTA(B60:P60)&gt;0,1,0),(IF(COUNTIF($A$2:$A$201,A60)&gt;1,1,0)+IF(COUNTIF('Cohorts'!$A$2:$A$201,B60)&lt;&gt;1,1,0)+IF(C60="",1,0)+IF(OR(NOT(ISNUMBER(D60)),D60&lt;=0,D60&gt;R60),1,0)+IF(AND(E60&lt;&gt;"",OR(NOT(ISNUMBER(E60)),E60&lt;D60)),1,0)+IF(AND(G60="Held",OR(NOT(ISNUMBER(F60)),F60&lt;D60,F60&gt;R60)),1,0)+IF(AND(G60&lt;&gt;"Held",F60&lt;&gt;""),1,0)+IF(AND(J60="Accepted",OR(G60&lt;&gt;"Held",H60&lt;&gt;"Passed",I60="",M60="",NOT(ISNUMBER(K60)))),1,0)+IF(AND(J60="Rejected",OR(G60&lt;&gt;"Held",L60="",M60="",NOT(ISNUMBER(K60)))),1,0)+IF(AND(K60&lt;&gt;"",OR(NOT(ISNUMBER(K60)),K60&lt;F60,K60&gt;R60)),1,0)+IF(AND(G60&lt;&gt;"Held",G60&lt;&gt;"Scheduled",G60&lt;&gt;"Cancelled",G60&lt;&gt;"No-show",G60&lt;&gt;"Rescheduled"),1,0)+IF(AND(H60&lt;&gt;"Not assessed",H60&lt;&gt;"Passed",H60&lt;&gt;"Failed",H60&lt;&gt;"Pending evidence"),1,0)+IF(AND(J60&lt;&gt;"Not reviewed",J60&lt;&gt;"Accepted",J60&lt;&gt;"Rejected",J60&lt;&gt;"Pending review"),1,0)))</x:f>
        <x:v>0</x:v>
      </x:c>
      <x:c r="R60" s="23" t="str">
        <x:f>IF(B60="","",IFERROR(INDEX('Cohorts'!$F$2:$F$201,MATCH(B60,'Cohorts'!$A$2:$A$201,0)),""))</x:f>
      </x:c>
    </x:row>
    <x:row r="61" ht="60" customHeight="1">
      <x:c r="A61" s="23"/>
      <x:c r="B61" s="23"/>
      <x:c r="C61" s="23"/>
      <x:c r="D61" s="24"/>
      <x:c r="E61" s="24"/>
      <x:c r="F61" s="24"/>
      <x:c r="G61" s="23"/>
      <x:c r="H61" s="23"/>
      <x:c r="I61" s="23"/>
      <x:c r="J61" s="23"/>
      <x:c r="K61" s="24"/>
      <x:c r="L61" s="23"/>
      <x:c r="M61" s="23"/>
      <x:c r="N61" s="23"/>
      <x:c r="O61" s="24"/>
      <x:c r="P61" s="23"/>
      <x:c r="Q61" s="25" t="n">
        <x:f>IF(A61="",IF(COUNTA(B61:P61)&gt;0,1,0),(IF(COUNTIF($A$2:$A$201,A61)&gt;1,1,0)+IF(COUNTIF('Cohorts'!$A$2:$A$201,B61)&lt;&gt;1,1,0)+IF(C61="",1,0)+IF(OR(NOT(ISNUMBER(D61)),D61&lt;=0,D61&gt;R61),1,0)+IF(AND(E61&lt;&gt;"",OR(NOT(ISNUMBER(E61)),E61&lt;D61)),1,0)+IF(AND(G61="Held",OR(NOT(ISNUMBER(F61)),F61&lt;D61,F61&gt;R61)),1,0)+IF(AND(G61&lt;&gt;"Held",F61&lt;&gt;""),1,0)+IF(AND(J61="Accepted",OR(G61&lt;&gt;"Held",H61&lt;&gt;"Passed",I61="",M61="",NOT(ISNUMBER(K61)))),1,0)+IF(AND(J61="Rejected",OR(G61&lt;&gt;"Held",L61="",M61="",NOT(ISNUMBER(K61)))),1,0)+IF(AND(K61&lt;&gt;"",OR(NOT(ISNUMBER(K61)),K61&lt;F61,K61&gt;R61)),1,0)+IF(AND(G61&lt;&gt;"Held",G61&lt;&gt;"Scheduled",G61&lt;&gt;"Cancelled",G61&lt;&gt;"No-show",G61&lt;&gt;"Rescheduled"),1,0)+IF(AND(H61&lt;&gt;"Not assessed",H61&lt;&gt;"Passed",H61&lt;&gt;"Failed",H61&lt;&gt;"Pending evidence"),1,0)+IF(AND(J61&lt;&gt;"Not reviewed",J61&lt;&gt;"Accepted",J61&lt;&gt;"Rejected",J61&lt;&gt;"Pending review"),1,0)))</x:f>
        <x:v>0</x:v>
      </x:c>
      <x:c r="R61" s="23" t="str">
        <x:f>IF(B61="","",IFERROR(INDEX('Cohorts'!$F$2:$F$201,MATCH(B61,'Cohorts'!$A$2:$A$201,0)),""))</x:f>
      </x:c>
    </x:row>
    <x:row r="62" ht="60" customHeight="1">
      <x:c r="A62" s="23"/>
      <x:c r="B62" s="23"/>
      <x:c r="C62" s="23"/>
      <x:c r="D62" s="24"/>
      <x:c r="E62" s="24"/>
      <x:c r="F62" s="24"/>
      <x:c r="G62" s="23"/>
      <x:c r="H62" s="23"/>
      <x:c r="I62" s="23"/>
      <x:c r="J62" s="23"/>
      <x:c r="K62" s="24"/>
      <x:c r="L62" s="23"/>
      <x:c r="M62" s="23"/>
      <x:c r="N62" s="23"/>
      <x:c r="O62" s="24"/>
      <x:c r="P62" s="23"/>
      <x:c r="Q62" s="25" t="n">
        <x:f>IF(A62="",IF(COUNTA(B62:P62)&gt;0,1,0),(IF(COUNTIF($A$2:$A$201,A62)&gt;1,1,0)+IF(COUNTIF('Cohorts'!$A$2:$A$201,B62)&lt;&gt;1,1,0)+IF(C62="",1,0)+IF(OR(NOT(ISNUMBER(D62)),D62&lt;=0,D62&gt;R62),1,0)+IF(AND(E62&lt;&gt;"",OR(NOT(ISNUMBER(E62)),E62&lt;D62)),1,0)+IF(AND(G62="Held",OR(NOT(ISNUMBER(F62)),F62&lt;D62,F62&gt;R62)),1,0)+IF(AND(G62&lt;&gt;"Held",F62&lt;&gt;""),1,0)+IF(AND(J62="Accepted",OR(G62&lt;&gt;"Held",H62&lt;&gt;"Passed",I62="",M62="",NOT(ISNUMBER(K62)))),1,0)+IF(AND(J62="Rejected",OR(G62&lt;&gt;"Held",L62="",M62="",NOT(ISNUMBER(K62)))),1,0)+IF(AND(K62&lt;&gt;"",OR(NOT(ISNUMBER(K62)),K62&lt;F62,K62&gt;R62)),1,0)+IF(AND(G62&lt;&gt;"Held",G62&lt;&gt;"Scheduled",G62&lt;&gt;"Cancelled",G62&lt;&gt;"No-show",G62&lt;&gt;"Rescheduled"),1,0)+IF(AND(H62&lt;&gt;"Not assessed",H62&lt;&gt;"Passed",H62&lt;&gt;"Failed",H62&lt;&gt;"Pending evidence"),1,0)+IF(AND(J62&lt;&gt;"Not reviewed",J62&lt;&gt;"Accepted",J62&lt;&gt;"Rejected",J62&lt;&gt;"Pending review"),1,0)))</x:f>
        <x:v>0</x:v>
      </x:c>
      <x:c r="R62" s="23" t="str">
        <x:f>IF(B62="","",IFERROR(INDEX('Cohorts'!$F$2:$F$201,MATCH(B62,'Cohorts'!$A$2:$A$201,0)),""))</x:f>
      </x:c>
    </x:row>
    <x:row r="63" ht="60" customHeight="1">
      <x:c r="A63" s="23"/>
      <x:c r="B63" s="23"/>
      <x:c r="C63" s="23"/>
      <x:c r="D63" s="24"/>
      <x:c r="E63" s="24"/>
      <x:c r="F63" s="24"/>
      <x:c r="G63" s="23"/>
      <x:c r="H63" s="23"/>
      <x:c r="I63" s="23"/>
      <x:c r="J63" s="23"/>
      <x:c r="K63" s="24"/>
      <x:c r="L63" s="23"/>
      <x:c r="M63" s="23"/>
      <x:c r="N63" s="23"/>
      <x:c r="O63" s="24"/>
      <x:c r="P63" s="23"/>
      <x:c r="Q63" s="25" t="n">
        <x:f>IF(A63="",IF(COUNTA(B63:P63)&gt;0,1,0),(IF(COUNTIF($A$2:$A$201,A63)&gt;1,1,0)+IF(COUNTIF('Cohorts'!$A$2:$A$201,B63)&lt;&gt;1,1,0)+IF(C63="",1,0)+IF(OR(NOT(ISNUMBER(D63)),D63&lt;=0,D63&gt;R63),1,0)+IF(AND(E63&lt;&gt;"",OR(NOT(ISNUMBER(E63)),E63&lt;D63)),1,0)+IF(AND(G63="Held",OR(NOT(ISNUMBER(F63)),F63&lt;D63,F63&gt;R63)),1,0)+IF(AND(G63&lt;&gt;"Held",F63&lt;&gt;""),1,0)+IF(AND(J63="Accepted",OR(G63&lt;&gt;"Held",H63&lt;&gt;"Passed",I63="",M63="",NOT(ISNUMBER(K63)))),1,0)+IF(AND(J63="Rejected",OR(G63&lt;&gt;"Held",L63="",M63="",NOT(ISNUMBER(K63)))),1,0)+IF(AND(K63&lt;&gt;"",OR(NOT(ISNUMBER(K63)),K63&lt;F63,K63&gt;R63)),1,0)+IF(AND(G63&lt;&gt;"Held",G63&lt;&gt;"Scheduled",G63&lt;&gt;"Cancelled",G63&lt;&gt;"No-show",G63&lt;&gt;"Rescheduled"),1,0)+IF(AND(H63&lt;&gt;"Not assessed",H63&lt;&gt;"Passed",H63&lt;&gt;"Failed",H63&lt;&gt;"Pending evidence"),1,0)+IF(AND(J63&lt;&gt;"Not reviewed",J63&lt;&gt;"Accepted",J63&lt;&gt;"Rejected",J63&lt;&gt;"Pending review"),1,0)))</x:f>
        <x:v>0</x:v>
      </x:c>
      <x:c r="R63" s="23" t="str">
        <x:f>IF(B63="","",IFERROR(INDEX('Cohorts'!$F$2:$F$201,MATCH(B63,'Cohorts'!$A$2:$A$201,0)),""))</x:f>
      </x:c>
    </x:row>
    <x:row r="64" ht="60" customHeight="1">
      <x:c r="A64" s="23"/>
      <x:c r="B64" s="23"/>
      <x:c r="C64" s="23"/>
      <x:c r="D64" s="24"/>
      <x:c r="E64" s="24"/>
      <x:c r="F64" s="24"/>
      <x:c r="G64" s="23"/>
      <x:c r="H64" s="23"/>
      <x:c r="I64" s="23"/>
      <x:c r="J64" s="23"/>
      <x:c r="K64" s="24"/>
      <x:c r="L64" s="23"/>
      <x:c r="M64" s="23"/>
      <x:c r="N64" s="23"/>
      <x:c r="O64" s="24"/>
      <x:c r="P64" s="23"/>
      <x:c r="Q64" s="25" t="n">
        <x:f>IF(A64="",IF(COUNTA(B64:P64)&gt;0,1,0),(IF(COUNTIF($A$2:$A$201,A64)&gt;1,1,0)+IF(COUNTIF('Cohorts'!$A$2:$A$201,B64)&lt;&gt;1,1,0)+IF(C64="",1,0)+IF(OR(NOT(ISNUMBER(D64)),D64&lt;=0,D64&gt;R64),1,0)+IF(AND(E64&lt;&gt;"",OR(NOT(ISNUMBER(E64)),E64&lt;D64)),1,0)+IF(AND(G64="Held",OR(NOT(ISNUMBER(F64)),F64&lt;D64,F64&gt;R64)),1,0)+IF(AND(G64&lt;&gt;"Held",F64&lt;&gt;""),1,0)+IF(AND(J64="Accepted",OR(G64&lt;&gt;"Held",H64&lt;&gt;"Passed",I64="",M64="",NOT(ISNUMBER(K64)))),1,0)+IF(AND(J64="Rejected",OR(G64&lt;&gt;"Held",L64="",M64="",NOT(ISNUMBER(K64)))),1,0)+IF(AND(K64&lt;&gt;"",OR(NOT(ISNUMBER(K64)),K64&lt;F64,K64&gt;R64)),1,0)+IF(AND(G64&lt;&gt;"Held",G64&lt;&gt;"Scheduled",G64&lt;&gt;"Cancelled",G64&lt;&gt;"No-show",G64&lt;&gt;"Rescheduled"),1,0)+IF(AND(H64&lt;&gt;"Not assessed",H64&lt;&gt;"Passed",H64&lt;&gt;"Failed",H64&lt;&gt;"Pending evidence"),1,0)+IF(AND(J64&lt;&gt;"Not reviewed",J64&lt;&gt;"Accepted",J64&lt;&gt;"Rejected",J64&lt;&gt;"Pending review"),1,0)))</x:f>
        <x:v>0</x:v>
      </x:c>
      <x:c r="R64" s="23" t="str">
        <x:f>IF(B64="","",IFERROR(INDEX('Cohorts'!$F$2:$F$201,MATCH(B64,'Cohorts'!$A$2:$A$201,0)),""))</x:f>
      </x:c>
    </x:row>
    <x:row r="65" ht="60" customHeight="1">
      <x:c r="A65" s="23"/>
      <x:c r="B65" s="23"/>
      <x:c r="C65" s="23"/>
      <x:c r="D65" s="24"/>
      <x:c r="E65" s="24"/>
      <x:c r="F65" s="24"/>
      <x:c r="G65" s="23"/>
      <x:c r="H65" s="23"/>
      <x:c r="I65" s="23"/>
      <x:c r="J65" s="23"/>
      <x:c r="K65" s="24"/>
      <x:c r="L65" s="23"/>
      <x:c r="M65" s="23"/>
      <x:c r="N65" s="23"/>
      <x:c r="O65" s="24"/>
      <x:c r="P65" s="23"/>
      <x:c r="Q65" s="25" t="n">
        <x:f>IF(A65="",IF(COUNTA(B65:P65)&gt;0,1,0),(IF(COUNTIF($A$2:$A$201,A65)&gt;1,1,0)+IF(COUNTIF('Cohorts'!$A$2:$A$201,B65)&lt;&gt;1,1,0)+IF(C65="",1,0)+IF(OR(NOT(ISNUMBER(D65)),D65&lt;=0,D65&gt;R65),1,0)+IF(AND(E65&lt;&gt;"",OR(NOT(ISNUMBER(E65)),E65&lt;D65)),1,0)+IF(AND(G65="Held",OR(NOT(ISNUMBER(F65)),F65&lt;D65,F65&gt;R65)),1,0)+IF(AND(G65&lt;&gt;"Held",F65&lt;&gt;""),1,0)+IF(AND(J65="Accepted",OR(G65&lt;&gt;"Held",H65&lt;&gt;"Passed",I65="",M65="",NOT(ISNUMBER(K65)))),1,0)+IF(AND(J65="Rejected",OR(G65&lt;&gt;"Held",L65="",M65="",NOT(ISNUMBER(K65)))),1,0)+IF(AND(K65&lt;&gt;"",OR(NOT(ISNUMBER(K65)),K65&lt;F65,K65&gt;R65)),1,0)+IF(AND(G65&lt;&gt;"Held",G65&lt;&gt;"Scheduled",G65&lt;&gt;"Cancelled",G65&lt;&gt;"No-show",G65&lt;&gt;"Rescheduled"),1,0)+IF(AND(H65&lt;&gt;"Not assessed",H65&lt;&gt;"Passed",H65&lt;&gt;"Failed",H65&lt;&gt;"Pending evidence"),1,0)+IF(AND(J65&lt;&gt;"Not reviewed",J65&lt;&gt;"Accepted",J65&lt;&gt;"Rejected",J65&lt;&gt;"Pending review"),1,0)))</x:f>
        <x:v>0</x:v>
      </x:c>
      <x:c r="R65" s="23" t="str">
        <x:f>IF(B65="","",IFERROR(INDEX('Cohorts'!$F$2:$F$201,MATCH(B65,'Cohorts'!$A$2:$A$201,0)),""))</x:f>
      </x:c>
    </x:row>
    <x:row r="66" ht="60" customHeight="1">
      <x:c r="A66" s="23"/>
      <x:c r="B66" s="23"/>
      <x:c r="C66" s="23"/>
      <x:c r="D66" s="24"/>
      <x:c r="E66" s="24"/>
      <x:c r="F66" s="24"/>
      <x:c r="G66" s="23"/>
      <x:c r="H66" s="23"/>
      <x:c r="I66" s="23"/>
      <x:c r="J66" s="23"/>
      <x:c r="K66" s="24"/>
      <x:c r="L66" s="23"/>
      <x:c r="M66" s="23"/>
      <x:c r="N66" s="23"/>
      <x:c r="O66" s="24"/>
      <x:c r="P66" s="23"/>
      <x:c r="Q66" s="25" t="n">
        <x:f>IF(A66="",IF(COUNTA(B66:P66)&gt;0,1,0),(IF(COUNTIF($A$2:$A$201,A66)&gt;1,1,0)+IF(COUNTIF('Cohorts'!$A$2:$A$201,B66)&lt;&gt;1,1,0)+IF(C66="",1,0)+IF(OR(NOT(ISNUMBER(D66)),D66&lt;=0,D66&gt;R66),1,0)+IF(AND(E66&lt;&gt;"",OR(NOT(ISNUMBER(E66)),E66&lt;D66)),1,0)+IF(AND(G66="Held",OR(NOT(ISNUMBER(F66)),F66&lt;D66,F66&gt;R66)),1,0)+IF(AND(G66&lt;&gt;"Held",F66&lt;&gt;""),1,0)+IF(AND(J66="Accepted",OR(G66&lt;&gt;"Held",H66&lt;&gt;"Passed",I66="",M66="",NOT(ISNUMBER(K66)))),1,0)+IF(AND(J66="Rejected",OR(G66&lt;&gt;"Held",L66="",M66="",NOT(ISNUMBER(K66)))),1,0)+IF(AND(K66&lt;&gt;"",OR(NOT(ISNUMBER(K66)),K66&lt;F66,K66&gt;R66)),1,0)+IF(AND(G66&lt;&gt;"Held",G66&lt;&gt;"Scheduled",G66&lt;&gt;"Cancelled",G66&lt;&gt;"No-show",G66&lt;&gt;"Rescheduled"),1,0)+IF(AND(H66&lt;&gt;"Not assessed",H66&lt;&gt;"Passed",H66&lt;&gt;"Failed",H66&lt;&gt;"Pending evidence"),1,0)+IF(AND(J66&lt;&gt;"Not reviewed",J66&lt;&gt;"Accepted",J66&lt;&gt;"Rejected",J66&lt;&gt;"Pending review"),1,0)))</x:f>
        <x:v>0</x:v>
      </x:c>
      <x:c r="R66" s="23" t="str">
        <x:f>IF(B66="","",IFERROR(INDEX('Cohorts'!$F$2:$F$201,MATCH(B66,'Cohorts'!$A$2:$A$201,0)),""))</x:f>
      </x:c>
    </x:row>
    <x:row r="67" ht="60" customHeight="1">
      <x:c r="A67" s="23"/>
      <x:c r="B67" s="23"/>
      <x:c r="C67" s="23"/>
      <x:c r="D67" s="24"/>
      <x:c r="E67" s="24"/>
      <x:c r="F67" s="24"/>
      <x:c r="G67" s="23"/>
      <x:c r="H67" s="23"/>
      <x:c r="I67" s="23"/>
      <x:c r="J67" s="23"/>
      <x:c r="K67" s="24"/>
      <x:c r="L67" s="23"/>
      <x:c r="M67" s="23"/>
      <x:c r="N67" s="23"/>
      <x:c r="O67" s="24"/>
      <x:c r="P67" s="23"/>
      <x:c r="Q67" s="25" t="n">
        <x:f>IF(A67="",IF(COUNTA(B67:P67)&gt;0,1,0),(IF(COUNTIF($A$2:$A$201,A67)&gt;1,1,0)+IF(COUNTIF('Cohorts'!$A$2:$A$201,B67)&lt;&gt;1,1,0)+IF(C67="",1,0)+IF(OR(NOT(ISNUMBER(D67)),D67&lt;=0,D67&gt;R67),1,0)+IF(AND(E67&lt;&gt;"",OR(NOT(ISNUMBER(E67)),E67&lt;D67)),1,0)+IF(AND(G67="Held",OR(NOT(ISNUMBER(F67)),F67&lt;D67,F67&gt;R67)),1,0)+IF(AND(G67&lt;&gt;"Held",F67&lt;&gt;""),1,0)+IF(AND(J67="Accepted",OR(G67&lt;&gt;"Held",H67&lt;&gt;"Passed",I67="",M67="",NOT(ISNUMBER(K67)))),1,0)+IF(AND(J67="Rejected",OR(G67&lt;&gt;"Held",L67="",M67="",NOT(ISNUMBER(K67)))),1,0)+IF(AND(K67&lt;&gt;"",OR(NOT(ISNUMBER(K67)),K67&lt;F67,K67&gt;R67)),1,0)+IF(AND(G67&lt;&gt;"Held",G67&lt;&gt;"Scheduled",G67&lt;&gt;"Cancelled",G67&lt;&gt;"No-show",G67&lt;&gt;"Rescheduled"),1,0)+IF(AND(H67&lt;&gt;"Not assessed",H67&lt;&gt;"Passed",H67&lt;&gt;"Failed",H67&lt;&gt;"Pending evidence"),1,0)+IF(AND(J67&lt;&gt;"Not reviewed",J67&lt;&gt;"Accepted",J67&lt;&gt;"Rejected",J67&lt;&gt;"Pending review"),1,0)))</x:f>
        <x:v>0</x:v>
      </x:c>
      <x:c r="R67" s="23" t="str">
        <x:f>IF(B67="","",IFERROR(INDEX('Cohorts'!$F$2:$F$201,MATCH(B67,'Cohorts'!$A$2:$A$201,0)),""))</x:f>
      </x:c>
    </x:row>
    <x:row r="68" ht="60" customHeight="1">
      <x:c r="A68" s="23"/>
      <x:c r="B68" s="23"/>
      <x:c r="C68" s="23"/>
      <x:c r="D68" s="24"/>
      <x:c r="E68" s="24"/>
      <x:c r="F68" s="24"/>
      <x:c r="G68" s="23"/>
      <x:c r="H68" s="23"/>
      <x:c r="I68" s="23"/>
      <x:c r="J68" s="23"/>
      <x:c r="K68" s="24"/>
      <x:c r="L68" s="23"/>
      <x:c r="M68" s="23"/>
      <x:c r="N68" s="23"/>
      <x:c r="O68" s="24"/>
      <x:c r="P68" s="23"/>
      <x:c r="Q68" s="25" t="n">
        <x:f>IF(A68="",IF(COUNTA(B68:P68)&gt;0,1,0),(IF(COUNTIF($A$2:$A$201,A68)&gt;1,1,0)+IF(COUNTIF('Cohorts'!$A$2:$A$201,B68)&lt;&gt;1,1,0)+IF(C68="",1,0)+IF(OR(NOT(ISNUMBER(D68)),D68&lt;=0,D68&gt;R68),1,0)+IF(AND(E68&lt;&gt;"",OR(NOT(ISNUMBER(E68)),E68&lt;D68)),1,0)+IF(AND(G68="Held",OR(NOT(ISNUMBER(F68)),F68&lt;D68,F68&gt;R68)),1,0)+IF(AND(G68&lt;&gt;"Held",F68&lt;&gt;""),1,0)+IF(AND(J68="Accepted",OR(G68&lt;&gt;"Held",H68&lt;&gt;"Passed",I68="",M68="",NOT(ISNUMBER(K68)))),1,0)+IF(AND(J68="Rejected",OR(G68&lt;&gt;"Held",L68="",M68="",NOT(ISNUMBER(K68)))),1,0)+IF(AND(K68&lt;&gt;"",OR(NOT(ISNUMBER(K68)),K68&lt;F68,K68&gt;R68)),1,0)+IF(AND(G68&lt;&gt;"Held",G68&lt;&gt;"Scheduled",G68&lt;&gt;"Cancelled",G68&lt;&gt;"No-show",G68&lt;&gt;"Rescheduled"),1,0)+IF(AND(H68&lt;&gt;"Not assessed",H68&lt;&gt;"Passed",H68&lt;&gt;"Failed",H68&lt;&gt;"Pending evidence"),1,0)+IF(AND(J68&lt;&gt;"Not reviewed",J68&lt;&gt;"Accepted",J68&lt;&gt;"Rejected",J68&lt;&gt;"Pending review"),1,0)))</x:f>
        <x:v>0</x:v>
      </x:c>
      <x:c r="R68" s="23" t="str">
        <x:f>IF(B68="","",IFERROR(INDEX('Cohorts'!$F$2:$F$201,MATCH(B68,'Cohorts'!$A$2:$A$201,0)),""))</x:f>
      </x:c>
    </x:row>
    <x:row r="69" ht="60" customHeight="1">
      <x:c r="A69" s="23"/>
      <x:c r="B69" s="23"/>
      <x:c r="C69" s="23"/>
      <x:c r="D69" s="24"/>
      <x:c r="E69" s="24"/>
      <x:c r="F69" s="24"/>
      <x:c r="G69" s="23"/>
      <x:c r="H69" s="23"/>
      <x:c r="I69" s="23"/>
      <x:c r="J69" s="23"/>
      <x:c r="K69" s="24"/>
      <x:c r="L69" s="23"/>
      <x:c r="M69" s="23"/>
      <x:c r="N69" s="23"/>
      <x:c r="O69" s="24"/>
      <x:c r="P69" s="23"/>
      <x:c r="Q69" s="25" t="n">
        <x:f>IF(A69="",IF(COUNTA(B69:P69)&gt;0,1,0),(IF(COUNTIF($A$2:$A$201,A69)&gt;1,1,0)+IF(COUNTIF('Cohorts'!$A$2:$A$201,B69)&lt;&gt;1,1,0)+IF(C69="",1,0)+IF(OR(NOT(ISNUMBER(D69)),D69&lt;=0,D69&gt;R69),1,0)+IF(AND(E69&lt;&gt;"",OR(NOT(ISNUMBER(E69)),E69&lt;D69)),1,0)+IF(AND(G69="Held",OR(NOT(ISNUMBER(F69)),F69&lt;D69,F69&gt;R69)),1,0)+IF(AND(G69&lt;&gt;"Held",F69&lt;&gt;""),1,0)+IF(AND(J69="Accepted",OR(G69&lt;&gt;"Held",H69&lt;&gt;"Passed",I69="",M69="",NOT(ISNUMBER(K69)))),1,0)+IF(AND(J69="Rejected",OR(G69&lt;&gt;"Held",L69="",M69="",NOT(ISNUMBER(K69)))),1,0)+IF(AND(K69&lt;&gt;"",OR(NOT(ISNUMBER(K69)),K69&lt;F69,K69&gt;R69)),1,0)+IF(AND(G69&lt;&gt;"Held",G69&lt;&gt;"Scheduled",G69&lt;&gt;"Cancelled",G69&lt;&gt;"No-show",G69&lt;&gt;"Rescheduled"),1,0)+IF(AND(H69&lt;&gt;"Not assessed",H69&lt;&gt;"Passed",H69&lt;&gt;"Failed",H69&lt;&gt;"Pending evidence"),1,0)+IF(AND(J69&lt;&gt;"Not reviewed",J69&lt;&gt;"Accepted",J69&lt;&gt;"Rejected",J69&lt;&gt;"Pending review"),1,0)))</x:f>
        <x:v>0</x:v>
      </x:c>
      <x:c r="R69" s="23" t="str">
        <x:f>IF(B69="","",IFERROR(INDEX('Cohorts'!$F$2:$F$201,MATCH(B69,'Cohorts'!$A$2:$A$201,0)),""))</x:f>
      </x:c>
    </x:row>
    <x:row r="70" ht="60" customHeight="1">
      <x:c r="A70" s="23"/>
      <x:c r="B70" s="23"/>
      <x:c r="C70" s="23"/>
      <x:c r="D70" s="24"/>
      <x:c r="E70" s="24"/>
      <x:c r="F70" s="24"/>
      <x:c r="G70" s="23"/>
      <x:c r="H70" s="23"/>
      <x:c r="I70" s="23"/>
      <x:c r="J70" s="23"/>
      <x:c r="K70" s="24"/>
      <x:c r="L70" s="23"/>
      <x:c r="M70" s="23"/>
      <x:c r="N70" s="23"/>
      <x:c r="O70" s="24"/>
      <x:c r="P70" s="23"/>
      <x:c r="Q70" s="25" t="n">
        <x:f>IF(A70="",IF(COUNTA(B70:P70)&gt;0,1,0),(IF(COUNTIF($A$2:$A$201,A70)&gt;1,1,0)+IF(COUNTIF('Cohorts'!$A$2:$A$201,B70)&lt;&gt;1,1,0)+IF(C70="",1,0)+IF(OR(NOT(ISNUMBER(D70)),D70&lt;=0,D70&gt;R70),1,0)+IF(AND(E70&lt;&gt;"",OR(NOT(ISNUMBER(E70)),E70&lt;D70)),1,0)+IF(AND(G70="Held",OR(NOT(ISNUMBER(F70)),F70&lt;D70,F70&gt;R70)),1,0)+IF(AND(G70&lt;&gt;"Held",F70&lt;&gt;""),1,0)+IF(AND(J70="Accepted",OR(G70&lt;&gt;"Held",H70&lt;&gt;"Passed",I70="",M70="",NOT(ISNUMBER(K70)))),1,0)+IF(AND(J70="Rejected",OR(G70&lt;&gt;"Held",L70="",M70="",NOT(ISNUMBER(K70)))),1,0)+IF(AND(K70&lt;&gt;"",OR(NOT(ISNUMBER(K70)),K70&lt;F70,K70&gt;R70)),1,0)+IF(AND(G70&lt;&gt;"Held",G70&lt;&gt;"Scheduled",G70&lt;&gt;"Cancelled",G70&lt;&gt;"No-show",G70&lt;&gt;"Rescheduled"),1,0)+IF(AND(H70&lt;&gt;"Not assessed",H70&lt;&gt;"Passed",H70&lt;&gt;"Failed",H70&lt;&gt;"Pending evidence"),1,0)+IF(AND(J70&lt;&gt;"Not reviewed",J70&lt;&gt;"Accepted",J70&lt;&gt;"Rejected",J70&lt;&gt;"Pending review"),1,0)))</x:f>
        <x:v>0</x:v>
      </x:c>
      <x:c r="R70" s="23" t="str">
        <x:f>IF(B70="","",IFERROR(INDEX('Cohorts'!$F$2:$F$201,MATCH(B70,'Cohorts'!$A$2:$A$201,0)),""))</x:f>
      </x:c>
    </x:row>
    <x:row r="71" ht="60" customHeight="1">
      <x:c r="A71" s="23"/>
      <x:c r="B71" s="23"/>
      <x:c r="C71" s="23"/>
      <x:c r="D71" s="24"/>
      <x:c r="E71" s="24"/>
      <x:c r="F71" s="24"/>
      <x:c r="G71" s="23"/>
      <x:c r="H71" s="23"/>
      <x:c r="I71" s="23"/>
      <x:c r="J71" s="23"/>
      <x:c r="K71" s="24"/>
      <x:c r="L71" s="23"/>
      <x:c r="M71" s="23"/>
      <x:c r="N71" s="23"/>
      <x:c r="O71" s="24"/>
      <x:c r="P71" s="23"/>
      <x:c r="Q71" s="25" t="n">
        <x:f>IF(A71="",IF(COUNTA(B71:P71)&gt;0,1,0),(IF(COUNTIF($A$2:$A$201,A71)&gt;1,1,0)+IF(COUNTIF('Cohorts'!$A$2:$A$201,B71)&lt;&gt;1,1,0)+IF(C71="",1,0)+IF(OR(NOT(ISNUMBER(D71)),D71&lt;=0,D71&gt;R71),1,0)+IF(AND(E71&lt;&gt;"",OR(NOT(ISNUMBER(E71)),E71&lt;D71)),1,0)+IF(AND(G71="Held",OR(NOT(ISNUMBER(F71)),F71&lt;D71,F71&gt;R71)),1,0)+IF(AND(G71&lt;&gt;"Held",F71&lt;&gt;""),1,0)+IF(AND(J71="Accepted",OR(G71&lt;&gt;"Held",H71&lt;&gt;"Passed",I71="",M71="",NOT(ISNUMBER(K71)))),1,0)+IF(AND(J71="Rejected",OR(G71&lt;&gt;"Held",L71="",M71="",NOT(ISNUMBER(K71)))),1,0)+IF(AND(K71&lt;&gt;"",OR(NOT(ISNUMBER(K71)),K71&lt;F71,K71&gt;R71)),1,0)+IF(AND(G71&lt;&gt;"Held",G71&lt;&gt;"Scheduled",G71&lt;&gt;"Cancelled",G71&lt;&gt;"No-show",G71&lt;&gt;"Rescheduled"),1,0)+IF(AND(H71&lt;&gt;"Not assessed",H71&lt;&gt;"Passed",H71&lt;&gt;"Failed",H71&lt;&gt;"Pending evidence"),1,0)+IF(AND(J71&lt;&gt;"Not reviewed",J71&lt;&gt;"Accepted",J71&lt;&gt;"Rejected",J71&lt;&gt;"Pending review"),1,0)))</x:f>
        <x:v>0</x:v>
      </x:c>
      <x:c r="R71" s="23" t="str">
        <x:f>IF(B71="","",IFERROR(INDEX('Cohorts'!$F$2:$F$201,MATCH(B71,'Cohorts'!$A$2:$A$201,0)),""))</x:f>
      </x:c>
    </x:row>
    <x:row r="72" ht="60" customHeight="1">
      <x:c r="A72" s="23"/>
      <x:c r="B72" s="23"/>
      <x:c r="C72" s="23"/>
      <x:c r="D72" s="24"/>
      <x:c r="E72" s="24"/>
      <x:c r="F72" s="24"/>
      <x:c r="G72" s="23"/>
      <x:c r="H72" s="23"/>
      <x:c r="I72" s="23"/>
      <x:c r="J72" s="23"/>
      <x:c r="K72" s="24"/>
      <x:c r="L72" s="23"/>
      <x:c r="M72" s="23"/>
      <x:c r="N72" s="23"/>
      <x:c r="O72" s="24"/>
      <x:c r="P72" s="23"/>
      <x:c r="Q72" s="25" t="n">
        <x:f>IF(A72="",IF(COUNTA(B72:P72)&gt;0,1,0),(IF(COUNTIF($A$2:$A$201,A72)&gt;1,1,0)+IF(COUNTIF('Cohorts'!$A$2:$A$201,B72)&lt;&gt;1,1,0)+IF(C72="",1,0)+IF(OR(NOT(ISNUMBER(D72)),D72&lt;=0,D72&gt;R72),1,0)+IF(AND(E72&lt;&gt;"",OR(NOT(ISNUMBER(E72)),E72&lt;D72)),1,0)+IF(AND(G72="Held",OR(NOT(ISNUMBER(F72)),F72&lt;D72,F72&gt;R72)),1,0)+IF(AND(G72&lt;&gt;"Held",F72&lt;&gt;""),1,0)+IF(AND(J72="Accepted",OR(G72&lt;&gt;"Held",H72&lt;&gt;"Passed",I72="",M72="",NOT(ISNUMBER(K72)))),1,0)+IF(AND(J72="Rejected",OR(G72&lt;&gt;"Held",L72="",M72="",NOT(ISNUMBER(K72)))),1,0)+IF(AND(K72&lt;&gt;"",OR(NOT(ISNUMBER(K72)),K72&lt;F72,K72&gt;R72)),1,0)+IF(AND(G72&lt;&gt;"Held",G72&lt;&gt;"Scheduled",G72&lt;&gt;"Cancelled",G72&lt;&gt;"No-show",G72&lt;&gt;"Rescheduled"),1,0)+IF(AND(H72&lt;&gt;"Not assessed",H72&lt;&gt;"Passed",H72&lt;&gt;"Failed",H72&lt;&gt;"Pending evidence"),1,0)+IF(AND(J72&lt;&gt;"Not reviewed",J72&lt;&gt;"Accepted",J72&lt;&gt;"Rejected",J72&lt;&gt;"Pending review"),1,0)))</x:f>
        <x:v>0</x:v>
      </x:c>
      <x:c r="R72" s="23" t="str">
        <x:f>IF(B72="","",IFERROR(INDEX('Cohorts'!$F$2:$F$201,MATCH(B72,'Cohorts'!$A$2:$A$201,0)),""))</x:f>
      </x:c>
    </x:row>
    <x:row r="73" ht="60" customHeight="1">
      <x:c r="A73" s="23"/>
      <x:c r="B73" s="23"/>
      <x:c r="C73" s="23"/>
      <x:c r="D73" s="24"/>
      <x:c r="E73" s="24"/>
      <x:c r="F73" s="24"/>
      <x:c r="G73" s="23"/>
      <x:c r="H73" s="23"/>
      <x:c r="I73" s="23"/>
      <x:c r="J73" s="23"/>
      <x:c r="K73" s="24"/>
      <x:c r="L73" s="23"/>
      <x:c r="M73" s="23"/>
      <x:c r="N73" s="23"/>
      <x:c r="O73" s="24"/>
      <x:c r="P73" s="23"/>
      <x:c r="Q73" s="25" t="n">
        <x:f>IF(A73="",IF(COUNTA(B73:P73)&gt;0,1,0),(IF(COUNTIF($A$2:$A$201,A73)&gt;1,1,0)+IF(COUNTIF('Cohorts'!$A$2:$A$201,B73)&lt;&gt;1,1,0)+IF(C73="",1,0)+IF(OR(NOT(ISNUMBER(D73)),D73&lt;=0,D73&gt;R73),1,0)+IF(AND(E73&lt;&gt;"",OR(NOT(ISNUMBER(E73)),E73&lt;D73)),1,0)+IF(AND(G73="Held",OR(NOT(ISNUMBER(F73)),F73&lt;D73,F73&gt;R73)),1,0)+IF(AND(G73&lt;&gt;"Held",F73&lt;&gt;""),1,0)+IF(AND(J73="Accepted",OR(G73&lt;&gt;"Held",H73&lt;&gt;"Passed",I73="",M73="",NOT(ISNUMBER(K73)))),1,0)+IF(AND(J73="Rejected",OR(G73&lt;&gt;"Held",L73="",M73="",NOT(ISNUMBER(K73)))),1,0)+IF(AND(K73&lt;&gt;"",OR(NOT(ISNUMBER(K73)),K73&lt;F73,K73&gt;R73)),1,0)+IF(AND(G73&lt;&gt;"Held",G73&lt;&gt;"Scheduled",G73&lt;&gt;"Cancelled",G73&lt;&gt;"No-show",G73&lt;&gt;"Rescheduled"),1,0)+IF(AND(H73&lt;&gt;"Not assessed",H73&lt;&gt;"Passed",H73&lt;&gt;"Failed",H73&lt;&gt;"Pending evidence"),1,0)+IF(AND(J73&lt;&gt;"Not reviewed",J73&lt;&gt;"Accepted",J73&lt;&gt;"Rejected",J73&lt;&gt;"Pending review"),1,0)))</x:f>
        <x:v>0</x:v>
      </x:c>
      <x:c r="R73" s="23" t="str">
        <x:f>IF(B73="","",IFERROR(INDEX('Cohorts'!$F$2:$F$201,MATCH(B73,'Cohorts'!$A$2:$A$201,0)),""))</x:f>
      </x:c>
    </x:row>
    <x:row r="74" ht="60" customHeight="1">
      <x:c r="A74" s="23"/>
      <x:c r="B74" s="23"/>
      <x:c r="C74" s="23"/>
      <x:c r="D74" s="24"/>
      <x:c r="E74" s="24"/>
      <x:c r="F74" s="24"/>
      <x:c r="G74" s="23"/>
      <x:c r="H74" s="23"/>
      <x:c r="I74" s="23"/>
      <x:c r="J74" s="23"/>
      <x:c r="K74" s="24"/>
      <x:c r="L74" s="23"/>
      <x:c r="M74" s="23"/>
      <x:c r="N74" s="23"/>
      <x:c r="O74" s="24"/>
      <x:c r="P74" s="23"/>
      <x:c r="Q74" s="25" t="n">
        <x:f>IF(A74="",IF(COUNTA(B74:P74)&gt;0,1,0),(IF(COUNTIF($A$2:$A$201,A74)&gt;1,1,0)+IF(COUNTIF('Cohorts'!$A$2:$A$201,B74)&lt;&gt;1,1,0)+IF(C74="",1,0)+IF(OR(NOT(ISNUMBER(D74)),D74&lt;=0,D74&gt;R74),1,0)+IF(AND(E74&lt;&gt;"",OR(NOT(ISNUMBER(E74)),E74&lt;D74)),1,0)+IF(AND(G74="Held",OR(NOT(ISNUMBER(F74)),F74&lt;D74,F74&gt;R74)),1,0)+IF(AND(G74&lt;&gt;"Held",F74&lt;&gt;""),1,0)+IF(AND(J74="Accepted",OR(G74&lt;&gt;"Held",H74&lt;&gt;"Passed",I74="",M74="",NOT(ISNUMBER(K74)))),1,0)+IF(AND(J74="Rejected",OR(G74&lt;&gt;"Held",L74="",M74="",NOT(ISNUMBER(K74)))),1,0)+IF(AND(K74&lt;&gt;"",OR(NOT(ISNUMBER(K74)),K74&lt;F74,K74&gt;R74)),1,0)+IF(AND(G74&lt;&gt;"Held",G74&lt;&gt;"Scheduled",G74&lt;&gt;"Cancelled",G74&lt;&gt;"No-show",G74&lt;&gt;"Rescheduled"),1,0)+IF(AND(H74&lt;&gt;"Not assessed",H74&lt;&gt;"Passed",H74&lt;&gt;"Failed",H74&lt;&gt;"Pending evidence"),1,0)+IF(AND(J74&lt;&gt;"Not reviewed",J74&lt;&gt;"Accepted",J74&lt;&gt;"Rejected",J74&lt;&gt;"Pending review"),1,0)))</x:f>
        <x:v>0</x:v>
      </x:c>
      <x:c r="R74" s="23" t="str">
        <x:f>IF(B74="","",IFERROR(INDEX('Cohorts'!$F$2:$F$201,MATCH(B74,'Cohorts'!$A$2:$A$201,0)),""))</x:f>
      </x:c>
    </x:row>
    <x:row r="75" ht="60" customHeight="1">
      <x:c r="A75" s="23"/>
      <x:c r="B75" s="23"/>
      <x:c r="C75" s="23"/>
      <x:c r="D75" s="24"/>
      <x:c r="E75" s="24"/>
      <x:c r="F75" s="24"/>
      <x:c r="G75" s="23"/>
      <x:c r="H75" s="23"/>
      <x:c r="I75" s="23"/>
      <x:c r="J75" s="23"/>
      <x:c r="K75" s="24"/>
      <x:c r="L75" s="23"/>
      <x:c r="M75" s="23"/>
      <x:c r="N75" s="23"/>
      <x:c r="O75" s="24"/>
      <x:c r="P75" s="23"/>
      <x:c r="Q75" s="25" t="n">
        <x:f>IF(A75="",IF(COUNTA(B75:P75)&gt;0,1,0),(IF(COUNTIF($A$2:$A$201,A75)&gt;1,1,0)+IF(COUNTIF('Cohorts'!$A$2:$A$201,B75)&lt;&gt;1,1,0)+IF(C75="",1,0)+IF(OR(NOT(ISNUMBER(D75)),D75&lt;=0,D75&gt;R75),1,0)+IF(AND(E75&lt;&gt;"",OR(NOT(ISNUMBER(E75)),E75&lt;D75)),1,0)+IF(AND(G75="Held",OR(NOT(ISNUMBER(F75)),F75&lt;D75,F75&gt;R75)),1,0)+IF(AND(G75&lt;&gt;"Held",F75&lt;&gt;""),1,0)+IF(AND(J75="Accepted",OR(G75&lt;&gt;"Held",H75&lt;&gt;"Passed",I75="",M75="",NOT(ISNUMBER(K75)))),1,0)+IF(AND(J75="Rejected",OR(G75&lt;&gt;"Held",L75="",M75="",NOT(ISNUMBER(K75)))),1,0)+IF(AND(K75&lt;&gt;"",OR(NOT(ISNUMBER(K75)),K75&lt;F75,K75&gt;R75)),1,0)+IF(AND(G75&lt;&gt;"Held",G75&lt;&gt;"Scheduled",G75&lt;&gt;"Cancelled",G75&lt;&gt;"No-show",G75&lt;&gt;"Rescheduled"),1,0)+IF(AND(H75&lt;&gt;"Not assessed",H75&lt;&gt;"Passed",H75&lt;&gt;"Failed",H75&lt;&gt;"Pending evidence"),1,0)+IF(AND(J75&lt;&gt;"Not reviewed",J75&lt;&gt;"Accepted",J75&lt;&gt;"Rejected",J75&lt;&gt;"Pending review"),1,0)))</x:f>
        <x:v>0</x:v>
      </x:c>
      <x:c r="R75" s="23" t="str">
        <x:f>IF(B75="","",IFERROR(INDEX('Cohorts'!$F$2:$F$201,MATCH(B75,'Cohorts'!$A$2:$A$201,0)),""))</x:f>
      </x:c>
    </x:row>
    <x:row r="76" ht="60" customHeight="1">
      <x:c r="A76" s="23"/>
      <x:c r="B76" s="23"/>
      <x:c r="C76" s="23"/>
      <x:c r="D76" s="24"/>
      <x:c r="E76" s="24"/>
      <x:c r="F76" s="24"/>
      <x:c r="G76" s="23"/>
      <x:c r="H76" s="23"/>
      <x:c r="I76" s="23"/>
      <x:c r="J76" s="23"/>
      <x:c r="K76" s="24"/>
      <x:c r="L76" s="23"/>
      <x:c r="M76" s="23"/>
      <x:c r="N76" s="23"/>
      <x:c r="O76" s="24"/>
      <x:c r="P76" s="23"/>
      <x:c r="Q76" s="25" t="n">
        <x:f>IF(A76="",IF(COUNTA(B76:P76)&gt;0,1,0),(IF(COUNTIF($A$2:$A$201,A76)&gt;1,1,0)+IF(COUNTIF('Cohorts'!$A$2:$A$201,B76)&lt;&gt;1,1,0)+IF(C76="",1,0)+IF(OR(NOT(ISNUMBER(D76)),D76&lt;=0,D76&gt;R76),1,0)+IF(AND(E76&lt;&gt;"",OR(NOT(ISNUMBER(E76)),E76&lt;D76)),1,0)+IF(AND(G76="Held",OR(NOT(ISNUMBER(F76)),F76&lt;D76,F76&gt;R76)),1,0)+IF(AND(G76&lt;&gt;"Held",F76&lt;&gt;""),1,0)+IF(AND(J76="Accepted",OR(G76&lt;&gt;"Held",H76&lt;&gt;"Passed",I76="",M76="",NOT(ISNUMBER(K76)))),1,0)+IF(AND(J76="Rejected",OR(G76&lt;&gt;"Held",L76="",M76="",NOT(ISNUMBER(K76)))),1,0)+IF(AND(K76&lt;&gt;"",OR(NOT(ISNUMBER(K76)),K76&lt;F76,K76&gt;R76)),1,0)+IF(AND(G76&lt;&gt;"Held",G76&lt;&gt;"Scheduled",G76&lt;&gt;"Cancelled",G76&lt;&gt;"No-show",G76&lt;&gt;"Rescheduled"),1,0)+IF(AND(H76&lt;&gt;"Not assessed",H76&lt;&gt;"Passed",H76&lt;&gt;"Failed",H76&lt;&gt;"Pending evidence"),1,0)+IF(AND(J76&lt;&gt;"Not reviewed",J76&lt;&gt;"Accepted",J76&lt;&gt;"Rejected",J76&lt;&gt;"Pending review"),1,0)))</x:f>
        <x:v>0</x:v>
      </x:c>
      <x:c r="R76" s="23" t="str">
        <x:f>IF(B76="","",IFERROR(INDEX('Cohorts'!$F$2:$F$201,MATCH(B76,'Cohorts'!$A$2:$A$201,0)),""))</x:f>
      </x:c>
    </x:row>
    <x:row r="77" ht="60" customHeight="1">
      <x:c r="A77" s="23"/>
      <x:c r="B77" s="23"/>
      <x:c r="C77" s="23"/>
      <x:c r="D77" s="24"/>
      <x:c r="E77" s="24"/>
      <x:c r="F77" s="24"/>
      <x:c r="G77" s="23"/>
      <x:c r="H77" s="23"/>
      <x:c r="I77" s="23"/>
      <x:c r="J77" s="23"/>
      <x:c r="K77" s="24"/>
      <x:c r="L77" s="23"/>
      <x:c r="M77" s="23"/>
      <x:c r="N77" s="23"/>
      <x:c r="O77" s="24"/>
      <x:c r="P77" s="23"/>
      <x:c r="Q77" s="25" t="n">
        <x:f>IF(A77="",IF(COUNTA(B77:P77)&gt;0,1,0),(IF(COUNTIF($A$2:$A$201,A77)&gt;1,1,0)+IF(COUNTIF('Cohorts'!$A$2:$A$201,B77)&lt;&gt;1,1,0)+IF(C77="",1,0)+IF(OR(NOT(ISNUMBER(D77)),D77&lt;=0,D77&gt;R77),1,0)+IF(AND(E77&lt;&gt;"",OR(NOT(ISNUMBER(E77)),E77&lt;D77)),1,0)+IF(AND(G77="Held",OR(NOT(ISNUMBER(F77)),F77&lt;D77,F77&gt;R77)),1,0)+IF(AND(G77&lt;&gt;"Held",F77&lt;&gt;""),1,0)+IF(AND(J77="Accepted",OR(G77&lt;&gt;"Held",H77&lt;&gt;"Passed",I77="",M77="",NOT(ISNUMBER(K77)))),1,0)+IF(AND(J77="Rejected",OR(G77&lt;&gt;"Held",L77="",M77="",NOT(ISNUMBER(K77)))),1,0)+IF(AND(K77&lt;&gt;"",OR(NOT(ISNUMBER(K77)),K77&lt;F77,K77&gt;R77)),1,0)+IF(AND(G77&lt;&gt;"Held",G77&lt;&gt;"Scheduled",G77&lt;&gt;"Cancelled",G77&lt;&gt;"No-show",G77&lt;&gt;"Rescheduled"),1,0)+IF(AND(H77&lt;&gt;"Not assessed",H77&lt;&gt;"Passed",H77&lt;&gt;"Failed",H77&lt;&gt;"Pending evidence"),1,0)+IF(AND(J77&lt;&gt;"Not reviewed",J77&lt;&gt;"Accepted",J77&lt;&gt;"Rejected",J77&lt;&gt;"Pending review"),1,0)))</x:f>
        <x:v>0</x:v>
      </x:c>
      <x:c r="R77" s="23" t="str">
        <x:f>IF(B77="","",IFERROR(INDEX('Cohorts'!$F$2:$F$201,MATCH(B77,'Cohorts'!$A$2:$A$201,0)),""))</x:f>
      </x:c>
    </x:row>
    <x:row r="78" ht="60" customHeight="1">
      <x:c r="A78" s="23"/>
      <x:c r="B78" s="23"/>
      <x:c r="C78" s="23"/>
      <x:c r="D78" s="24"/>
      <x:c r="E78" s="24"/>
      <x:c r="F78" s="24"/>
      <x:c r="G78" s="23"/>
      <x:c r="H78" s="23"/>
      <x:c r="I78" s="23"/>
      <x:c r="J78" s="23"/>
      <x:c r="K78" s="24"/>
      <x:c r="L78" s="23"/>
      <x:c r="M78" s="23"/>
      <x:c r="N78" s="23"/>
      <x:c r="O78" s="24"/>
      <x:c r="P78" s="23"/>
      <x:c r="Q78" s="25" t="n">
        <x:f>IF(A78="",IF(COUNTA(B78:P78)&gt;0,1,0),(IF(COUNTIF($A$2:$A$201,A78)&gt;1,1,0)+IF(COUNTIF('Cohorts'!$A$2:$A$201,B78)&lt;&gt;1,1,0)+IF(C78="",1,0)+IF(OR(NOT(ISNUMBER(D78)),D78&lt;=0,D78&gt;R78),1,0)+IF(AND(E78&lt;&gt;"",OR(NOT(ISNUMBER(E78)),E78&lt;D78)),1,0)+IF(AND(G78="Held",OR(NOT(ISNUMBER(F78)),F78&lt;D78,F78&gt;R78)),1,0)+IF(AND(G78&lt;&gt;"Held",F78&lt;&gt;""),1,0)+IF(AND(J78="Accepted",OR(G78&lt;&gt;"Held",H78&lt;&gt;"Passed",I78="",M78="",NOT(ISNUMBER(K78)))),1,0)+IF(AND(J78="Rejected",OR(G78&lt;&gt;"Held",L78="",M78="",NOT(ISNUMBER(K78)))),1,0)+IF(AND(K78&lt;&gt;"",OR(NOT(ISNUMBER(K78)),K78&lt;F78,K78&gt;R78)),1,0)+IF(AND(G78&lt;&gt;"Held",G78&lt;&gt;"Scheduled",G78&lt;&gt;"Cancelled",G78&lt;&gt;"No-show",G78&lt;&gt;"Rescheduled"),1,0)+IF(AND(H78&lt;&gt;"Not assessed",H78&lt;&gt;"Passed",H78&lt;&gt;"Failed",H78&lt;&gt;"Pending evidence"),1,0)+IF(AND(J78&lt;&gt;"Not reviewed",J78&lt;&gt;"Accepted",J78&lt;&gt;"Rejected",J78&lt;&gt;"Pending review"),1,0)))</x:f>
        <x:v>0</x:v>
      </x:c>
      <x:c r="R78" s="23" t="str">
        <x:f>IF(B78="","",IFERROR(INDEX('Cohorts'!$F$2:$F$201,MATCH(B78,'Cohorts'!$A$2:$A$201,0)),""))</x:f>
      </x:c>
    </x:row>
    <x:row r="79" ht="60" customHeight="1">
      <x:c r="A79" s="23"/>
      <x:c r="B79" s="23"/>
      <x:c r="C79" s="23"/>
      <x:c r="D79" s="24"/>
      <x:c r="E79" s="24"/>
      <x:c r="F79" s="24"/>
      <x:c r="G79" s="23"/>
      <x:c r="H79" s="23"/>
      <x:c r="I79" s="23"/>
      <x:c r="J79" s="23"/>
      <x:c r="K79" s="24"/>
      <x:c r="L79" s="23"/>
      <x:c r="M79" s="23"/>
      <x:c r="N79" s="23"/>
      <x:c r="O79" s="24"/>
      <x:c r="P79" s="23"/>
      <x:c r="Q79" s="25" t="n">
        <x:f>IF(A79="",IF(COUNTA(B79:P79)&gt;0,1,0),(IF(COUNTIF($A$2:$A$201,A79)&gt;1,1,0)+IF(COUNTIF('Cohorts'!$A$2:$A$201,B79)&lt;&gt;1,1,0)+IF(C79="",1,0)+IF(OR(NOT(ISNUMBER(D79)),D79&lt;=0,D79&gt;R79),1,0)+IF(AND(E79&lt;&gt;"",OR(NOT(ISNUMBER(E79)),E79&lt;D79)),1,0)+IF(AND(G79="Held",OR(NOT(ISNUMBER(F79)),F79&lt;D79,F79&gt;R79)),1,0)+IF(AND(G79&lt;&gt;"Held",F79&lt;&gt;""),1,0)+IF(AND(J79="Accepted",OR(G79&lt;&gt;"Held",H79&lt;&gt;"Passed",I79="",M79="",NOT(ISNUMBER(K79)))),1,0)+IF(AND(J79="Rejected",OR(G79&lt;&gt;"Held",L79="",M79="",NOT(ISNUMBER(K79)))),1,0)+IF(AND(K79&lt;&gt;"",OR(NOT(ISNUMBER(K79)),K79&lt;F79,K79&gt;R79)),1,0)+IF(AND(G79&lt;&gt;"Held",G79&lt;&gt;"Scheduled",G79&lt;&gt;"Cancelled",G79&lt;&gt;"No-show",G79&lt;&gt;"Rescheduled"),1,0)+IF(AND(H79&lt;&gt;"Not assessed",H79&lt;&gt;"Passed",H79&lt;&gt;"Failed",H79&lt;&gt;"Pending evidence"),1,0)+IF(AND(J79&lt;&gt;"Not reviewed",J79&lt;&gt;"Accepted",J79&lt;&gt;"Rejected",J79&lt;&gt;"Pending review"),1,0)))</x:f>
        <x:v>0</x:v>
      </x:c>
      <x:c r="R79" s="23" t="str">
        <x:f>IF(B79="","",IFERROR(INDEX('Cohorts'!$F$2:$F$201,MATCH(B79,'Cohorts'!$A$2:$A$201,0)),""))</x:f>
      </x:c>
    </x:row>
    <x:row r="80" ht="60" customHeight="1">
      <x:c r="A80" s="23"/>
      <x:c r="B80" s="23"/>
      <x:c r="C80" s="23"/>
      <x:c r="D80" s="24"/>
      <x:c r="E80" s="24"/>
      <x:c r="F80" s="24"/>
      <x:c r="G80" s="23"/>
      <x:c r="H80" s="23"/>
      <x:c r="I80" s="23"/>
      <x:c r="J80" s="23"/>
      <x:c r="K80" s="24"/>
      <x:c r="L80" s="23"/>
      <x:c r="M80" s="23"/>
      <x:c r="N80" s="23"/>
      <x:c r="O80" s="24"/>
      <x:c r="P80" s="23"/>
      <x:c r="Q80" s="25" t="n">
        <x:f>IF(A80="",IF(COUNTA(B80:P80)&gt;0,1,0),(IF(COUNTIF($A$2:$A$201,A80)&gt;1,1,0)+IF(COUNTIF('Cohorts'!$A$2:$A$201,B80)&lt;&gt;1,1,0)+IF(C80="",1,0)+IF(OR(NOT(ISNUMBER(D80)),D80&lt;=0,D80&gt;R80),1,0)+IF(AND(E80&lt;&gt;"",OR(NOT(ISNUMBER(E80)),E80&lt;D80)),1,0)+IF(AND(G80="Held",OR(NOT(ISNUMBER(F80)),F80&lt;D80,F80&gt;R80)),1,0)+IF(AND(G80&lt;&gt;"Held",F80&lt;&gt;""),1,0)+IF(AND(J80="Accepted",OR(G80&lt;&gt;"Held",H80&lt;&gt;"Passed",I80="",M80="",NOT(ISNUMBER(K80)))),1,0)+IF(AND(J80="Rejected",OR(G80&lt;&gt;"Held",L80="",M80="",NOT(ISNUMBER(K80)))),1,0)+IF(AND(K80&lt;&gt;"",OR(NOT(ISNUMBER(K80)),K80&lt;F80,K80&gt;R80)),1,0)+IF(AND(G80&lt;&gt;"Held",G80&lt;&gt;"Scheduled",G80&lt;&gt;"Cancelled",G80&lt;&gt;"No-show",G80&lt;&gt;"Rescheduled"),1,0)+IF(AND(H80&lt;&gt;"Not assessed",H80&lt;&gt;"Passed",H80&lt;&gt;"Failed",H80&lt;&gt;"Pending evidence"),1,0)+IF(AND(J80&lt;&gt;"Not reviewed",J80&lt;&gt;"Accepted",J80&lt;&gt;"Rejected",J80&lt;&gt;"Pending review"),1,0)))</x:f>
        <x:v>0</x:v>
      </x:c>
      <x:c r="R80" s="23" t="str">
        <x:f>IF(B80="","",IFERROR(INDEX('Cohorts'!$F$2:$F$201,MATCH(B80,'Cohorts'!$A$2:$A$201,0)),""))</x:f>
      </x:c>
    </x:row>
    <x:row r="81" ht="60" customHeight="1">
      <x:c r="A81" s="23"/>
      <x:c r="B81" s="23"/>
      <x:c r="C81" s="23"/>
      <x:c r="D81" s="24"/>
      <x:c r="E81" s="24"/>
      <x:c r="F81" s="24"/>
      <x:c r="G81" s="23"/>
      <x:c r="H81" s="23"/>
      <x:c r="I81" s="23"/>
      <x:c r="J81" s="23"/>
      <x:c r="K81" s="24"/>
      <x:c r="L81" s="23"/>
      <x:c r="M81" s="23"/>
      <x:c r="N81" s="23"/>
      <x:c r="O81" s="24"/>
      <x:c r="P81" s="23"/>
      <x:c r="Q81" s="25" t="n">
        <x:f>IF(A81="",IF(COUNTA(B81:P81)&gt;0,1,0),(IF(COUNTIF($A$2:$A$201,A81)&gt;1,1,0)+IF(COUNTIF('Cohorts'!$A$2:$A$201,B81)&lt;&gt;1,1,0)+IF(C81="",1,0)+IF(OR(NOT(ISNUMBER(D81)),D81&lt;=0,D81&gt;R81),1,0)+IF(AND(E81&lt;&gt;"",OR(NOT(ISNUMBER(E81)),E81&lt;D81)),1,0)+IF(AND(G81="Held",OR(NOT(ISNUMBER(F81)),F81&lt;D81,F81&gt;R81)),1,0)+IF(AND(G81&lt;&gt;"Held",F81&lt;&gt;""),1,0)+IF(AND(J81="Accepted",OR(G81&lt;&gt;"Held",H81&lt;&gt;"Passed",I81="",M81="",NOT(ISNUMBER(K81)))),1,0)+IF(AND(J81="Rejected",OR(G81&lt;&gt;"Held",L81="",M81="",NOT(ISNUMBER(K81)))),1,0)+IF(AND(K81&lt;&gt;"",OR(NOT(ISNUMBER(K81)),K81&lt;F81,K81&gt;R81)),1,0)+IF(AND(G81&lt;&gt;"Held",G81&lt;&gt;"Scheduled",G81&lt;&gt;"Cancelled",G81&lt;&gt;"No-show",G81&lt;&gt;"Rescheduled"),1,0)+IF(AND(H81&lt;&gt;"Not assessed",H81&lt;&gt;"Passed",H81&lt;&gt;"Failed",H81&lt;&gt;"Pending evidence"),1,0)+IF(AND(J81&lt;&gt;"Not reviewed",J81&lt;&gt;"Accepted",J81&lt;&gt;"Rejected",J81&lt;&gt;"Pending review"),1,0)))</x:f>
        <x:v>0</x:v>
      </x:c>
      <x:c r="R81" s="23" t="str">
        <x:f>IF(B81="","",IFERROR(INDEX('Cohorts'!$F$2:$F$201,MATCH(B81,'Cohorts'!$A$2:$A$201,0)),""))</x:f>
      </x:c>
    </x:row>
    <x:row r="82" ht="60" customHeight="1">
      <x:c r="A82" s="23"/>
      <x:c r="B82" s="23"/>
      <x:c r="C82" s="23"/>
      <x:c r="D82" s="24"/>
      <x:c r="E82" s="24"/>
      <x:c r="F82" s="24"/>
      <x:c r="G82" s="23"/>
      <x:c r="H82" s="23"/>
      <x:c r="I82" s="23"/>
      <x:c r="J82" s="23"/>
      <x:c r="K82" s="24"/>
      <x:c r="L82" s="23"/>
      <x:c r="M82" s="23"/>
      <x:c r="N82" s="23"/>
      <x:c r="O82" s="24"/>
      <x:c r="P82" s="23"/>
      <x:c r="Q82" s="25" t="n">
        <x:f>IF(A82="",IF(COUNTA(B82:P82)&gt;0,1,0),(IF(COUNTIF($A$2:$A$201,A82)&gt;1,1,0)+IF(COUNTIF('Cohorts'!$A$2:$A$201,B82)&lt;&gt;1,1,0)+IF(C82="",1,0)+IF(OR(NOT(ISNUMBER(D82)),D82&lt;=0,D82&gt;R82),1,0)+IF(AND(E82&lt;&gt;"",OR(NOT(ISNUMBER(E82)),E82&lt;D82)),1,0)+IF(AND(G82="Held",OR(NOT(ISNUMBER(F82)),F82&lt;D82,F82&gt;R82)),1,0)+IF(AND(G82&lt;&gt;"Held",F82&lt;&gt;""),1,0)+IF(AND(J82="Accepted",OR(G82&lt;&gt;"Held",H82&lt;&gt;"Passed",I82="",M82="",NOT(ISNUMBER(K82)))),1,0)+IF(AND(J82="Rejected",OR(G82&lt;&gt;"Held",L82="",M82="",NOT(ISNUMBER(K82)))),1,0)+IF(AND(K82&lt;&gt;"",OR(NOT(ISNUMBER(K82)),K82&lt;F82,K82&gt;R82)),1,0)+IF(AND(G82&lt;&gt;"Held",G82&lt;&gt;"Scheduled",G82&lt;&gt;"Cancelled",G82&lt;&gt;"No-show",G82&lt;&gt;"Rescheduled"),1,0)+IF(AND(H82&lt;&gt;"Not assessed",H82&lt;&gt;"Passed",H82&lt;&gt;"Failed",H82&lt;&gt;"Pending evidence"),1,0)+IF(AND(J82&lt;&gt;"Not reviewed",J82&lt;&gt;"Accepted",J82&lt;&gt;"Rejected",J82&lt;&gt;"Pending review"),1,0)))</x:f>
        <x:v>0</x:v>
      </x:c>
      <x:c r="R82" s="23" t="str">
        <x:f>IF(B82="","",IFERROR(INDEX('Cohorts'!$F$2:$F$201,MATCH(B82,'Cohorts'!$A$2:$A$201,0)),""))</x:f>
      </x:c>
    </x:row>
    <x:row r="83" ht="60" customHeight="1">
      <x:c r="A83" s="23"/>
      <x:c r="B83" s="23"/>
      <x:c r="C83" s="23"/>
      <x:c r="D83" s="24"/>
      <x:c r="E83" s="24"/>
      <x:c r="F83" s="24"/>
      <x:c r="G83" s="23"/>
      <x:c r="H83" s="23"/>
      <x:c r="I83" s="23"/>
      <x:c r="J83" s="23"/>
      <x:c r="K83" s="24"/>
      <x:c r="L83" s="23"/>
      <x:c r="M83" s="23"/>
      <x:c r="N83" s="23"/>
      <x:c r="O83" s="24"/>
      <x:c r="P83" s="23"/>
      <x:c r="Q83" s="25" t="n">
        <x:f>IF(A83="",IF(COUNTA(B83:P83)&gt;0,1,0),(IF(COUNTIF($A$2:$A$201,A83)&gt;1,1,0)+IF(COUNTIF('Cohorts'!$A$2:$A$201,B83)&lt;&gt;1,1,0)+IF(C83="",1,0)+IF(OR(NOT(ISNUMBER(D83)),D83&lt;=0,D83&gt;R83),1,0)+IF(AND(E83&lt;&gt;"",OR(NOT(ISNUMBER(E83)),E83&lt;D83)),1,0)+IF(AND(G83="Held",OR(NOT(ISNUMBER(F83)),F83&lt;D83,F83&gt;R83)),1,0)+IF(AND(G83&lt;&gt;"Held",F83&lt;&gt;""),1,0)+IF(AND(J83="Accepted",OR(G83&lt;&gt;"Held",H83&lt;&gt;"Passed",I83="",M83="",NOT(ISNUMBER(K83)))),1,0)+IF(AND(J83="Rejected",OR(G83&lt;&gt;"Held",L83="",M83="",NOT(ISNUMBER(K83)))),1,0)+IF(AND(K83&lt;&gt;"",OR(NOT(ISNUMBER(K83)),K83&lt;F83,K83&gt;R83)),1,0)+IF(AND(G83&lt;&gt;"Held",G83&lt;&gt;"Scheduled",G83&lt;&gt;"Cancelled",G83&lt;&gt;"No-show",G83&lt;&gt;"Rescheduled"),1,0)+IF(AND(H83&lt;&gt;"Not assessed",H83&lt;&gt;"Passed",H83&lt;&gt;"Failed",H83&lt;&gt;"Pending evidence"),1,0)+IF(AND(J83&lt;&gt;"Not reviewed",J83&lt;&gt;"Accepted",J83&lt;&gt;"Rejected",J83&lt;&gt;"Pending review"),1,0)))</x:f>
        <x:v>0</x:v>
      </x:c>
      <x:c r="R83" s="23" t="str">
        <x:f>IF(B83="","",IFERROR(INDEX('Cohorts'!$F$2:$F$201,MATCH(B83,'Cohorts'!$A$2:$A$201,0)),""))</x:f>
      </x:c>
    </x:row>
    <x:row r="84" ht="60" customHeight="1">
      <x:c r="A84" s="23"/>
      <x:c r="B84" s="23"/>
      <x:c r="C84" s="23"/>
      <x:c r="D84" s="24"/>
      <x:c r="E84" s="24"/>
      <x:c r="F84" s="24"/>
      <x:c r="G84" s="23"/>
      <x:c r="H84" s="23"/>
      <x:c r="I84" s="23"/>
      <x:c r="J84" s="23"/>
      <x:c r="K84" s="24"/>
      <x:c r="L84" s="23"/>
      <x:c r="M84" s="23"/>
      <x:c r="N84" s="23"/>
      <x:c r="O84" s="24"/>
      <x:c r="P84" s="23"/>
      <x:c r="Q84" s="25" t="n">
        <x:f>IF(A84="",IF(COUNTA(B84:P84)&gt;0,1,0),(IF(COUNTIF($A$2:$A$201,A84)&gt;1,1,0)+IF(COUNTIF('Cohorts'!$A$2:$A$201,B84)&lt;&gt;1,1,0)+IF(C84="",1,0)+IF(OR(NOT(ISNUMBER(D84)),D84&lt;=0,D84&gt;R84),1,0)+IF(AND(E84&lt;&gt;"",OR(NOT(ISNUMBER(E84)),E84&lt;D84)),1,0)+IF(AND(G84="Held",OR(NOT(ISNUMBER(F84)),F84&lt;D84,F84&gt;R84)),1,0)+IF(AND(G84&lt;&gt;"Held",F84&lt;&gt;""),1,0)+IF(AND(J84="Accepted",OR(G84&lt;&gt;"Held",H84&lt;&gt;"Passed",I84="",M84="",NOT(ISNUMBER(K84)))),1,0)+IF(AND(J84="Rejected",OR(G84&lt;&gt;"Held",L84="",M84="",NOT(ISNUMBER(K84)))),1,0)+IF(AND(K84&lt;&gt;"",OR(NOT(ISNUMBER(K84)),K84&lt;F84,K84&gt;R84)),1,0)+IF(AND(G84&lt;&gt;"Held",G84&lt;&gt;"Scheduled",G84&lt;&gt;"Cancelled",G84&lt;&gt;"No-show",G84&lt;&gt;"Rescheduled"),1,0)+IF(AND(H84&lt;&gt;"Not assessed",H84&lt;&gt;"Passed",H84&lt;&gt;"Failed",H84&lt;&gt;"Pending evidence"),1,0)+IF(AND(J84&lt;&gt;"Not reviewed",J84&lt;&gt;"Accepted",J84&lt;&gt;"Rejected",J84&lt;&gt;"Pending review"),1,0)))</x:f>
        <x:v>0</x:v>
      </x:c>
      <x:c r="R84" s="23" t="str">
        <x:f>IF(B84="","",IFERROR(INDEX('Cohorts'!$F$2:$F$201,MATCH(B84,'Cohorts'!$A$2:$A$201,0)),""))</x:f>
      </x:c>
    </x:row>
    <x:row r="85" ht="60" customHeight="1">
      <x:c r="A85" s="23"/>
      <x:c r="B85" s="23"/>
      <x:c r="C85" s="23"/>
      <x:c r="D85" s="24"/>
      <x:c r="E85" s="24"/>
      <x:c r="F85" s="24"/>
      <x:c r="G85" s="23"/>
      <x:c r="H85" s="23"/>
      <x:c r="I85" s="23"/>
      <x:c r="J85" s="23"/>
      <x:c r="K85" s="24"/>
      <x:c r="L85" s="23"/>
      <x:c r="M85" s="23"/>
      <x:c r="N85" s="23"/>
      <x:c r="O85" s="24"/>
      <x:c r="P85" s="23"/>
      <x:c r="Q85" s="25" t="n">
        <x:f>IF(A85="",IF(COUNTA(B85:P85)&gt;0,1,0),(IF(COUNTIF($A$2:$A$201,A85)&gt;1,1,0)+IF(COUNTIF('Cohorts'!$A$2:$A$201,B85)&lt;&gt;1,1,0)+IF(C85="",1,0)+IF(OR(NOT(ISNUMBER(D85)),D85&lt;=0,D85&gt;R85),1,0)+IF(AND(E85&lt;&gt;"",OR(NOT(ISNUMBER(E85)),E85&lt;D85)),1,0)+IF(AND(G85="Held",OR(NOT(ISNUMBER(F85)),F85&lt;D85,F85&gt;R85)),1,0)+IF(AND(G85&lt;&gt;"Held",F85&lt;&gt;""),1,0)+IF(AND(J85="Accepted",OR(G85&lt;&gt;"Held",H85&lt;&gt;"Passed",I85="",M85="",NOT(ISNUMBER(K85)))),1,0)+IF(AND(J85="Rejected",OR(G85&lt;&gt;"Held",L85="",M85="",NOT(ISNUMBER(K85)))),1,0)+IF(AND(K85&lt;&gt;"",OR(NOT(ISNUMBER(K85)),K85&lt;F85,K85&gt;R85)),1,0)+IF(AND(G85&lt;&gt;"Held",G85&lt;&gt;"Scheduled",G85&lt;&gt;"Cancelled",G85&lt;&gt;"No-show",G85&lt;&gt;"Rescheduled"),1,0)+IF(AND(H85&lt;&gt;"Not assessed",H85&lt;&gt;"Passed",H85&lt;&gt;"Failed",H85&lt;&gt;"Pending evidence"),1,0)+IF(AND(J85&lt;&gt;"Not reviewed",J85&lt;&gt;"Accepted",J85&lt;&gt;"Rejected",J85&lt;&gt;"Pending review"),1,0)))</x:f>
        <x:v>0</x:v>
      </x:c>
      <x:c r="R85" s="23" t="str">
        <x:f>IF(B85="","",IFERROR(INDEX('Cohorts'!$F$2:$F$201,MATCH(B85,'Cohorts'!$A$2:$A$201,0)),""))</x:f>
      </x:c>
    </x:row>
    <x:row r="86" ht="60" customHeight="1">
      <x:c r="A86" s="23"/>
      <x:c r="B86" s="23"/>
      <x:c r="C86" s="23"/>
      <x:c r="D86" s="24"/>
      <x:c r="E86" s="24"/>
      <x:c r="F86" s="24"/>
      <x:c r="G86" s="23"/>
      <x:c r="H86" s="23"/>
      <x:c r="I86" s="23"/>
      <x:c r="J86" s="23"/>
      <x:c r="K86" s="24"/>
      <x:c r="L86" s="23"/>
      <x:c r="M86" s="23"/>
      <x:c r="N86" s="23"/>
      <x:c r="O86" s="24"/>
      <x:c r="P86" s="23"/>
      <x:c r="Q86" s="25" t="n">
        <x:f>IF(A86="",IF(COUNTA(B86:P86)&gt;0,1,0),(IF(COUNTIF($A$2:$A$201,A86)&gt;1,1,0)+IF(COUNTIF('Cohorts'!$A$2:$A$201,B86)&lt;&gt;1,1,0)+IF(C86="",1,0)+IF(OR(NOT(ISNUMBER(D86)),D86&lt;=0,D86&gt;R86),1,0)+IF(AND(E86&lt;&gt;"",OR(NOT(ISNUMBER(E86)),E86&lt;D86)),1,0)+IF(AND(G86="Held",OR(NOT(ISNUMBER(F86)),F86&lt;D86,F86&gt;R86)),1,0)+IF(AND(G86&lt;&gt;"Held",F86&lt;&gt;""),1,0)+IF(AND(J86="Accepted",OR(G86&lt;&gt;"Held",H86&lt;&gt;"Passed",I86="",M86="",NOT(ISNUMBER(K86)))),1,0)+IF(AND(J86="Rejected",OR(G86&lt;&gt;"Held",L86="",M86="",NOT(ISNUMBER(K86)))),1,0)+IF(AND(K86&lt;&gt;"",OR(NOT(ISNUMBER(K86)),K86&lt;F86,K86&gt;R86)),1,0)+IF(AND(G86&lt;&gt;"Held",G86&lt;&gt;"Scheduled",G86&lt;&gt;"Cancelled",G86&lt;&gt;"No-show",G86&lt;&gt;"Rescheduled"),1,0)+IF(AND(H86&lt;&gt;"Not assessed",H86&lt;&gt;"Passed",H86&lt;&gt;"Failed",H86&lt;&gt;"Pending evidence"),1,0)+IF(AND(J86&lt;&gt;"Not reviewed",J86&lt;&gt;"Accepted",J86&lt;&gt;"Rejected",J86&lt;&gt;"Pending review"),1,0)))</x:f>
        <x:v>0</x:v>
      </x:c>
      <x:c r="R86" s="23" t="str">
        <x:f>IF(B86="","",IFERROR(INDEX('Cohorts'!$F$2:$F$201,MATCH(B86,'Cohorts'!$A$2:$A$201,0)),""))</x:f>
      </x:c>
    </x:row>
    <x:row r="87" ht="60" customHeight="1">
      <x:c r="A87" s="23"/>
      <x:c r="B87" s="23"/>
      <x:c r="C87" s="23"/>
      <x:c r="D87" s="24"/>
      <x:c r="E87" s="24"/>
      <x:c r="F87" s="24"/>
      <x:c r="G87" s="23"/>
      <x:c r="H87" s="23"/>
      <x:c r="I87" s="23"/>
      <x:c r="J87" s="23"/>
      <x:c r="K87" s="24"/>
      <x:c r="L87" s="23"/>
      <x:c r="M87" s="23"/>
      <x:c r="N87" s="23"/>
      <x:c r="O87" s="24"/>
      <x:c r="P87" s="23"/>
      <x:c r="Q87" s="25" t="n">
        <x:f>IF(A87="",IF(COUNTA(B87:P87)&gt;0,1,0),(IF(COUNTIF($A$2:$A$201,A87)&gt;1,1,0)+IF(COUNTIF('Cohorts'!$A$2:$A$201,B87)&lt;&gt;1,1,0)+IF(C87="",1,0)+IF(OR(NOT(ISNUMBER(D87)),D87&lt;=0,D87&gt;R87),1,0)+IF(AND(E87&lt;&gt;"",OR(NOT(ISNUMBER(E87)),E87&lt;D87)),1,0)+IF(AND(G87="Held",OR(NOT(ISNUMBER(F87)),F87&lt;D87,F87&gt;R87)),1,0)+IF(AND(G87&lt;&gt;"Held",F87&lt;&gt;""),1,0)+IF(AND(J87="Accepted",OR(G87&lt;&gt;"Held",H87&lt;&gt;"Passed",I87="",M87="",NOT(ISNUMBER(K87)))),1,0)+IF(AND(J87="Rejected",OR(G87&lt;&gt;"Held",L87="",M87="",NOT(ISNUMBER(K87)))),1,0)+IF(AND(K87&lt;&gt;"",OR(NOT(ISNUMBER(K87)),K87&lt;F87,K87&gt;R87)),1,0)+IF(AND(G87&lt;&gt;"Held",G87&lt;&gt;"Scheduled",G87&lt;&gt;"Cancelled",G87&lt;&gt;"No-show",G87&lt;&gt;"Rescheduled"),1,0)+IF(AND(H87&lt;&gt;"Not assessed",H87&lt;&gt;"Passed",H87&lt;&gt;"Failed",H87&lt;&gt;"Pending evidence"),1,0)+IF(AND(J87&lt;&gt;"Not reviewed",J87&lt;&gt;"Accepted",J87&lt;&gt;"Rejected",J87&lt;&gt;"Pending review"),1,0)))</x:f>
        <x:v>0</x:v>
      </x:c>
      <x:c r="R87" s="23" t="str">
        <x:f>IF(B87="","",IFERROR(INDEX('Cohorts'!$F$2:$F$201,MATCH(B87,'Cohorts'!$A$2:$A$201,0)),""))</x:f>
      </x:c>
    </x:row>
    <x:row r="88" ht="60" customHeight="1">
      <x:c r="A88" s="23"/>
      <x:c r="B88" s="23"/>
      <x:c r="C88" s="23"/>
      <x:c r="D88" s="24"/>
      <x:c r="E88" s="24"/>
      <x:c r="F88" s="24"/>
      <x:c r="G88" s="23"/>
      <x:c r="H88" s="23"/>
      <x:c r="I88" s="23"/>
      <x:c r="J88" s="23"/>
      <x:c r="K88" s="24"/>
      <x:c r="L88" s="23"/>
      <x:c r="M88" s="23"/>
      <x:c r="N88" s="23"/>
      <x:c r="O88" s="24"/>
      <x:c r="P88" s="23"/>
      <x:c r="Q88" s="25" t="n">
        <x:f>IF(A88="",IF(COUNTA(B88:P88)&gt;0,1,0),(IF(COUNTIF($A$2:$A$201,A88)&gt;1,1,0)+IF(COUNTIF('Cohorts'!$A$2:$A$201,B88)&lt;&gt;1,1,0)+IF(C88="",1,0)+IF(OR(NOT(ISNUMBER(D88)),D88&lt;=0,D88&gt;R88),1,0)+IF(AND(E88&lt;&gt;"",OR(NOT(ISNUMBER(E88)),E88&lt;D88)),1,0)+IF(AND(G88="Held",OR(NOT(ISNUMBER(F88)),F88&lt;D88,F88&gt;R88)),1,0)+IF(AND(G88&lt;&gt;"Held",F88&lt;&gt;""),1,0)+IF(AND(J88="Accepted",OR(G88&lt;&gt;"Held",H88&lt;&gt;"Passed",I88="",M88="",NOT(ISNUMBER(K88)))),1,0)+IF(AND(J88="Rejected",OR(G88&lt;&gt;"Held",L88="",M88="",NOT(ISNUMBER(K88)))),1,0)+IF(AND(K88&lt;&gt;"",OR(NOT(ISNUMBER(K88)),K88&lt;F88,K88&gt;R88)),1,0)+IF(AND(G88&lt;&gt;"Held",G88&lt;&gt;"Scheduled",G88&lt;&gt;"Cancelled",G88&lt;&gt;"No-show",G88&lt;&gt;"Rescheduled"),1,0)+IF(AND(H88&lt;&gt;"Not assessed",H88&lt;&gt;"Passed",H88&lt;&gt;"Failed",H88&lt;&gt;"Pending evidence"),1,0)+IF(AND(J88&lt;&gt;"Not reviewed",J88&lt;&gt;"Accepted",J88&lt;&gt;"Rejected",J88&lt;&gt;"Pending review"),1,0)))</x:f>
        <x:v>0</x:v>
      </x:c>
      <x:c r="R88" s="23" t="str">
        <x:f>IF(B88="","",IFERROR(INDEX('Cohorts'!$F$2:$F$201,MATCH(B88,'Cohorts'!$A$2:$A$201,0)),""))</x:f>
      </x:c>
    </x:row>
    <x:row r="89" ht="60" customHeight="1">
      <x:c r="A89" s="23"/>
      <x:c r="B89" s="23"/>
      <x:c r="C89" s="23"/>
      <x:c r="D89" s="24"/>
      <x:c r="E89" s="24"/>
      <x:c r="F89" s="24"/>
      <x:c r="G89" s="23"/>
      <x:c r="H89" s="23"/>
      <x:c r="I89" s="23"/>
      <x:c r="J89" s="23"/>
      <x:c r="K89" s="24"/>
      <x:c r="L89" s="23"/>
      <x:c r="M89" s="23"/>
      <x:c r="N89" s="23"/>
      <x:c r="O89" s="24"/>
      <x:c r="P89" s="23"/>
      <x:c r="Q89" s="25" t="n">
        <x:f>IF(A89="",IF(COUNTA(B89:P89)&gt;0,1,0),(IF(COUNTIF($A$2:$A$201,A89)&gt;1,1,0)+IF(COUNTIF('Cohorts'!$A$2:$A$201,B89)&lt;&gt;1,1,0)+IF(C89="",1,0)+IF(OR(NOT(ISNUMBER(D89)),D89&lt;=0,D89&gt;R89),1,0)+IF(AND(E89&lt;&gt;"",OR(NOT(ISNUMBER(E89)),E89&lt;D89)),1,0)+IF(AND(G89="Held",OR(NOT(ISNUMBER(F89)),F89&lt;D89,F89&gt;R89)),1,0)+IF(AND(G89&lt;&gt;"Held",F89&lt;&gt;""),1,0)+IF(AND(J89="Accepted",OR(G89&lt;&gt;"Held",H89&lt;&gt;"Passed",I89="",M89="",NOT(ISNUMBER(K89)))),1,0)+IF(AND(J89="Rejected",OR(G89&lt;&gt;"Held",L89="",M89="",NOT(ISNUMBER(K89)))),1,0)+IF(AND(K89&lt;&gt;"",OR(NOT(ISNUMBER(K89)),K89&lt;F89,K89&gt;R89)),1,0)+IF(AND(G89&lt;&gt;"Held",G89&lt;&gt;"Scheduled",G89&lt;&gt;"Cancelled",G89&lt;&gt;"No-show",G89&lt;&gt;"Rescheduled"),1,0)+IF(AND(H89&lt;&gt;"Not assessed",H89&lt;&gt;"Passed",H89&lt;&gt;"Failed",H89&lt;&gt;"Pending evidence"),1,0)+IF(AND(J89&lt;&gt;"Not reviewed",J89&lt;&gt;"Accepted",J89&lt;&gt;"Rejected",J89&lt;&gt;"Pending review"),1,0)))</x:f>
        <x:v>0</x:v>
      </x:c>
      <x:c r="R89" s="23" t="str">
        <x:f>IF(B89="","",IFERROR(INDEX('Cohorts'!$F$2:$F$201,MATCH(B89,'Cohorts'!$A$2:$A$201,0)),""))</x:f>
      </x:c>
    </x:row>
    <x:row r="90" ht="60" customHeight="1">
      <x:c r="A90" s="23"/>
      <x:c r="B90" s="23"/>
      <x:c r="C90" s="23"/>
      <x:c r="D90" s="24"/>
      <x:c r="E90" s="24"/>
      <x:c r="F90" s="24"/>
      <x:c r="G90" s="23"/>
      <x:c r="H90" s="23"/>
      <x:c r="I90" s="23"/>
      <x:c r="J90" s="23"/>
      <x:c r="K90" s="24"/>
      <x:c r="L90" s="23"/>
      <x:c r="M90" s="23"/>
      <x:c r="N90" s="23"/>
      <x:c r="O90" s="24"/>
      <x:c r="P90" s="23"/>
      <x:c r="Q90" s="25" t="n">
        <x:f>IF(A90="",IF(COUNTA(B90:P90)&gt;0,1,0),(IF(COUNTIF($A$2:$A$201,A90)&gt;1,1,0)+IF(COUNTIF('Cohorts'!$A$2:$A$201,B90)&lt;&gt;1,1,0)+IF(C90="",1,0)+IF(OR(NOT(ISNUMBER(D90)),D90&lt;=0,D90&gt;R90),1,0)+IF(AND(E90&lt;&gt;"",OR(NOT(ISNUMBER(E90)),E90&lt;D90)),1,0)+IF(AND(G90="Held",OR(NOT(ISNUMBER(F90)),F90&lt;D90,F90&gt;R90)),1,0)+IF(AND(G90&lt;&gt;"Held",F90&lt;&gt;""),1,0)+IF(AND(J90="Accepted",OR(G90&lt;&gt;"Held",H90&lt;&gt;"Passed",I90="",M90="",NOT(ISNUMBER(K90)))),1,0)+IF(AND(J90="Rejected",OR(G90&lt;&gt;"Held",L90="",M90="",NOT(ISNUMBER(K90)))),1,0)+IF(AND(K90&lt;&gt;"",OR(NOT(ISNUMBER(K90)),K90&lt;F90,K90&gt;R90)),1,0)+IF(AND(G90&lt;&gt;"Held",G90&lt;&gt;"Scheduled",G90&lt;&gt;"Cancelled",G90&lt;&gt;"No-show",G90&lt;&gt;"Rescheduled"),1,0)+IF(AND(H90&lt;&gt;"Not assessed",H90&lt;&gt;"Passed",H90&lt;&gt;"Failed",H90&lt;&gt;"Pending evidence"),1,0)+IF(AND(J90&lt;&gt;"Not reviewed",J90&lt;&gt;"Accepted",J90&lt;&gt;"Rejected",J90&lt;&gt;"Pending review"),1,0)))</x:f>
        <x:v>0</x:v>
      </x:c>
      <x:c r="R90" s="23" t="str">
        <x:f>IF(B90="","",IFERROR(INDEX('Cohorts'!$F$2:$F$201,MATCH(B90,'Cohorts'!$A$2:$A$201,0)),""))</x:f>
      </x:c>
    </x:row>
    <x:row r="91" ht="60" customHeight="1">
      <x:c r="A91" s="23"/>
      <x:c r="B91" s="23"/>
      <x:c r="C91" s="23"/>
      <x:c r="D91" s="24"/>
      <x:c r="E91" s="24"/>
      <x:c r="F91" s="24"/>
      <x:c r="G91" s="23"/>
      <x:c r="H91" s="23"/>
      <x:c r="I91" s="23"/>
      <x:c r="J91" s="23"/>
      <x:c r="K91" s="24"/>
      <x:c r="L91" s="23"/>
      <x:c r="M91" s="23"/>
      <x:c r="N91" s="23"/>
      <x:c r="O91" s="24"/>
      <x:c r="P91" s="23"/>
      <x:c r="Q91" s="25" t="n">
        <x:f>IF(A91="",IF(COUNTA(B91:P91)&gt;0,1,0),(IF(COUNTIF($A$2:$A$201,A91)&gt;1,1,0)+IF(COUNTIF('Cohorts'!$A$2:$A$201,B91)&lt;&gt;1,1,0)+IF(C91="",1,0)+IF(OR(NOT(ISNUMBER(D91)),D91&lt;=0,D91&gt;R91),1,0)+IF(AND(E91&lt;&gt;"",OR(NOT(ISNUMBER(E91)),E91&lt;D91)),1,0)+IF(AND(G91="Held",OR(NOT(ISNUMBER(F91)),F91&lt;D91,F91&gt;R91)),1,0)+IF(AND(G91&lt;&gt;"Held",F91&lt;&gt;""),1,0)+IF(AND(J91="Accepted",OR(G91&lt;&gt;"Held",H91&lt;&gt;"Passed",I91="",M91="",NOT(ISNUMBER(K91)))),1,0)+IF(AND(J91="Rejected",OR(G91&lt;&gt;"Held",L91="",M91="",NOT(ISNUMBER(K91)))),1,0)+IF(AND(K91&lt;&gt;"",OR(NOT(ISNUMBER(K91)),K91&lt;F91,K91&gt;R91)),1,0)+IF(AND(G91&lt;&gt;"Held",G91&lt;&gt;"Scheduled",G91&lt;&gt;"Cancelled",G91&lt;&gt;"No-show",G91&lt;&gt;"Rescheduled"),1,0)+IF(AND(H91&lt;&gt;"Not assessed",H91&lt;&gt;"Passed",H91&lt;&gt;"Failed",H91&lt;&gt;"Pending evidence"),1,0)+IF(AND(J91&lt;&gt;"Not reviewed",J91&lt;&gt;"Accepted",J91&lt;&gt;"Rejected",J91&lt;&gt;"Pending review"),1,0)))</x:f>
        <x:v>0</x:v>
      </x:c>
      <x:c r="R91" s="23" t="str">
        <x:f>IF(B91="","",IFERROR(INDEX('Cohorts'!$F$2:$F$201,MATCH(B91,'Cohorts'!$A$2:$A$201,0)),""))</x:f>
      </x:c>
    </x:row>
    <x:row r="92" ht="60" customHeight="1">
      <x:c r="A92" s="23"/>
      <x:c r="B92" s="23"/>
      <x:c r="C92" s="23"/>
      <x:c r="D92" s="24"/>
      <x:c r="E92" s="24"/>
      <x:c r="F92" s="24"/>
      <x:c r="G92" s="23"/>
      <x:c r="H92" s="23"/>
      <x:c r="I92" s="23"/>
      <x:c r="J92" s="23"/>
      <x:c r="K92" s="24"/>
      <x:c r="L92" s="23"/>
      <x:c r="M92" s="23"/>
      <x:c r="N92" s="23"/>
      <x:c r="O92" s="24"/>
      <x:c r="P92" s="23"/>
      <x:c r="Q92" s="25" t="n">
        <x:f>IF(A92="",IF(COUNTA(B92:P92)&gt;0,1,0),(IF(COUNTIF($A$2:$A$201,A92)&gt;1,1,0)+IF(COUNTIF('Cohorts'!$A$2:$A$201,B92)&lt;&gt;1,1,0)+IF(C92="",1,0)+IF(OR(NOT(ISNUMBER(D92)),D92&lt;=0,D92&gt;R92),1,0)+IF(AND(E92&lt;&gt;"",OR(NOT(ISNUMBER(E92)),E92&lt;D92)),1,0)+IF(AND(G92="Held",OR(NOT(ISNUMBER(F92)),F92&lt;D92,F92&gt;R92)),1,0)+IF(AND(G92&lt;&gt;"Held",F92&lt;&gt;""),1,0)+IF(AND(J92="Accepted",OR(G92&lt;&gt;"Held",H92&lt;&gt;"Passed",I92="",M92="",NOT(ISNUMBER(K92)))),1,0)+IF(AND(J92="Rejected",OR(G92&lt;&gt;"Held",L92="",M92="",NOT(ISNUMBER(K92)))),1,0)+IF(AND(K92&lt;&gt;"",OR(NOT(ISNUMBER(K92)),K92&lt;F92,K92&gt;R92)),1,0)+IF(AND(G92&lt;&gt;"Held",G92&lt;&gt;"Scheduled",G92&lt;&gt;"Cancelled",G92&lt;&gt;"No-show",G92&lt;&gt;"Rescheduled"),1,0)+IF(AND(H92&lt;&gt;"Not assessed",H92&lt;&gt;"Passed",H92&lt;&gt;"Failed",H92&lt;&gt;"Pending evidence"),1,0)+IF(AND(J92&lt;&gt;"Not reviewed",J92&lt;&gt;"Accepted",J92&lt;&gt;"Rejected",J92&lt;&gt;"Pending review"),1,0)))</x:f>
        <x:v>0</x:v>
      </x:c>
      <x:c r="R92" s="23" t="str">
        <x:f>IF(B92="","",IFERROR(INDEX('Cohorts'!$F$2:$F$201,MATCH(B92,'Cohorts'!$A$2:$A$201,0)),""))</x:f>
      </x:c>
    </x:row>
    <x:row r="93" ht="60" customHeight="1">
      <x:c r="A93" s="23"/>
      <x:c r="B93" s="23"/>
      <x:c r="C93" s="23"/>
      <x:c r="D93" s="24"/>
      <x:c r="E93" s="24"/>
      <x:c r="F93" s="24"/>
      <x:c r="G93" s="23"/>
      <x:c r="H93" s="23"/>
      <x:c r="I93" s="23"/>
      <x:c r="J93" s="23"/>
      <x:c r="K93" s="24"/>
      <x:c r="L93" s="23"/>
      <x:c r="M93" s="23"/>
      <x:c r="N93" s="23"/>
      <x:c r="O93" s="24"/>
      <x:c r="P93" s="23"/>
      <x:c r="Q93" s="25" t="n">
        <x:f>IF(A93="",IF(COUNTA(B93:P93)&gt;0,1,0),(IF(COUNTIF($A$2:$A$201,A93)&gt;1,1,0)+IF(COUNTIF('Cohorts'!$A$2:$A$201,B93)&lt;&gt;1,1,0)+IF(C93="",1,0)+IF(OR(NOT(ISNUMBER(D93)),D93&lt;=0,D93&gt;R93),1,0)+IF(AND(E93&lt;&gt;"",OR(NOT(ISNUMBER(E93)),E93&lt;D93)),1,0)+IF(AND(G93="Held",OR(NOT(ISNUMBER(F93)),F93&lt;D93,F93&gt;R93)),1,0)+IF(AND(G93&lt;&gt;"Held",F93&lt;&gt;""),1,0)+IF(AND(J93="Accepted",OR(G93&lt;&gt;"Held",H93&lt;&gt;"Passed",I93="",M93="",NOT(ISNUMBER(K93)))),1,0)+IF(AND(J93="Rejected",OR(G93&lt;&gt;"Held",L93="",M93="",NOT(ISNUMBER(K93)))),1,0)+IF(AND(K93&lt;&gt;"",OR(NOT(ISNUMBER(K93)),K93&lt;F93,K93&gt;R93)),1,0)+IF(AND(G93&lt;&gt;"Held",G93&lt;&gt;"Scheduled",G93&lt;&gt;"Cancelled",G93&lt;&gt;"No-show",G93&lt;&gt;"Rescheduled"),1,0)+IF(AND(H93&lt;&gt;"Not assessed",H93&lt;&gt;"Passed",H93&lt;&gt;"Failed",H93&lt;&gt;"Pending evidence"),1,0)+IF(AND(J93&lt;&gt;"Not reviewed",J93&lt;&gt;"Accepted",J93&lt;&gt;"Rejected",J93&lt;&gt;"Pending review"),1,0)))</x:f>
        <x:v>0</x:v>
      </x:c>
      <x:c r="R93" s="23" t="str">
        <x:f>IF(B93="","",IFERROR(INDEX('Cohorts'!$F$2:$F$201,MATCH(B93,'Cohorts'!$A$2:$A$201,0)),""))</x:f>
      </x:c>
    </x:row>
    <x:row r="94" ht="60" customHeight="1">
      <x:c r="A94" s="23"/>
      <x:c r="B94" s="23"/>
      <x:c r="C94" s="23"/>
      <x:c r="D94" s="24"/>
      <x:c r="E94" s="24"/>
      <x:c r="F94" s="24"/>
      <x:c r="G94" s="23"/>
      <x:c r="H94" s="23"/>
      <x:c r="I94" s="23"/>
      <x:c r="J94" s="23"/>
      <x:c r="K94" s="24"/>
      <x:c r="L94" s="23"/>
      <x:c r="M94" s="23"/>
      <x:c r="N94" s="23"/>
      <x:c r="O94" s="24"/>
      <x:c r="P94" s="23"/>
      <x:c r="Q94" s="25" t="n">
        <x:f>IF(A94="",IF(COUNTA(B94:P94)&gt;0,1,0),(IF(COUNTIF($A$2:$A$201,A94)&gt;1,1,0)+IF(COUNTIF('Cohorts'!$A$2:$A$201,B94)&lt;&gt;1,1,0)+IF(C94="",1,0)+IF(OR(NOT(ISNUMBER(D94)),D94&lt;=0,D94&gt;R94),1,0)+IF(AND(E94&lt;&gt;"",OR(NOT(ISNUMBER(E94)),E94&lt;D94)),1,0)+IF(AND(G94="Held",OR(NOT(ISNUMBER(F94)),F94&lt;D94,F94&gt;R94)),1,0)+IF(AND(G94&lt;&gt;"Held",F94&lt;&gt;""),1,0)+IF(AND(J94="Accepted",OR(G94&lt;&gt;"Held",H94&lt;&gt;"Passed",I94="",M94="",NOT(ISNUMBER(K94)))),1,0)+IF(AND(J94="Rejected",OR(G94&lt;&gt;"Held",L94="",M94="",NOT(ISNUMBER(K94)))),1,0)+IF(AND(K94&lt;&gt;"",OR(NOT(ISNUMBER(K94)),K94&lt;F94,K94&gt;R94)),1,0)+IF(AND(G94&lt;&gt;"Held",G94&lt;&gt;"Scheduled",G94&lt;&gt;"Cancelled",G94&lt;&gt;"No-show",G94&lt;&gt;"Rescheduled"),1,0)+IF(AND(H94&lt;&gt;"Not assessed",H94&lt;&gt;"Passed",H94&lt;&gt;"Failed",H94&lt;&gt;"Pending evidence"),1,0)+IF(AND(J94&lt;&gt;"Not reviewed",J94&lt;&gt;"Accepted",J94&lt;&gt;"Rejected",J94&lt;&gt;"Pending review"),1,0)))</x:f>
        <x:v>0</x:v>
      </x:c>
      <x:c r="R94" s="23" t="str">
        <x:f>IF(B94="","",IFERROR(INDEX('Cohorts'!$F$2:$F$201,MATCH(B94,'Cohorts'!$A$2:$A$201,0)),""))</x:f>
      </x:c>
    </x:row>
    <x:row r="95" ht="60" customHeight="1">
      <x:c r="A95" s="23"/>
      <x:c r="B95" s="23"/>
      <x:c r="C95" s="23"/>
      <x:c r="D95" s="24"/>
      <x:c r="E95" s="24"/>
      <x:c r="F95" s="24"/>
      <x:c r="G95" s="23"/>
      <x:c r="H95" s="23"/>
      <x:c r="I95" s="23"/>
      <x:c r="J95" s="23"/>
      <x:c r="K95" s="24"/>
      <x:c r="L95" s="23"/>
      <x:c r="M95" s="23"/>
      <x:c r="N95" s="23"/>
      <x:c r="O95" s="24"/>
      <x:c r="P95" s="23"/>
      <x:c r="Q95" s="25" t="n">
        <x:f>IF(A95="",IF(COUNTA(B95:P95)&gt;0,1,0),(IF(COUNTIF($A$2:$A$201,A95)&gt;1,1,0)+IF(COUNTIF('Cohorts'!$A$2:$A$201,B95)&lt;&gt;1,1,0)+IF(C95="",1,0)+IF(OR(NOT(ISNUMBER(D95)),D95&lt;=0,D95&gt;R95),1,0)+IF(AND(E95&lt;&gt;"",OR(NOT(ISNUMBER(E95)),E95&lt;D95)),1,0)+IF(AND(G95="Held",OR(NOT(ISNUMBER(F95)),F95&lt;D95,F95&gt;R95)),1,0)+IF(AND(G95&lt;&gt;"Held",F95&lt;&gt;""),1,0)+IF(AND(J95="Accepted",OR(G95&lt;&gt;"Held",H95&lt;&gt;"Passed",I95="",M95="",NOT(ISNUMBER(K95)))),1,0)+IF(AND(J95="Rejected",OR(G95&lt;&gt;"Held",L95="",M95="",NOT(ISNUMBER(K95)))),1,0)+IF(AND(K95&lt;&gt;"",OR(NOT(ISNUMBER(K95)),K95&lt;F95,K95&gt;R95)),1,0)+IF(AND(G95&lt;&gt;"Held",G95&lt;&gt;"Scheduled",G95&lt;&gt;"Cancelled",G95&lt;&gt;"No-show",G95&lt;&gt;"Rescheduled"),1,0)+IF(AND(H95&lt;&gt;"Not assessed",H95&lt;&gt;"Passed",H95&lt;&gt;"Failed",H95&lt;&gt;"Pending evidence"),1,0)+IF(AND(J95&lt;&gt;"Not reviewed",J95&lt;&gt;"Accepted",J95&lt;&gt;"Rejected",J95&lt;&gt;"Pending review"),1,0)))</x:f>
        <x:v>0</x:v>
      </x:c>
      <x:c r="R95" s="23" t="str">
        <x:f>IF(B95="","",IFERROR(INDEX('Cohorts'!$F$2:$F$201,MATCH(B95,'Cohorts'!$A$2:$A$201,0)),""))</x:f>
      </x:c>
    </x:row>
    <x:row r="96" ht="60" customHeight="1">
      <x:c r="A96" s="23"/>
      <x:c r="B96" s="23"/>
      <x:c r="C96" s="23"/>
      <x:c r="D96" s="24"/>
      <x:c r="E96" s="24"/>
      <x:c r="F96" s="24"/>
      <x:c r="G96" s="23"/>
      <x:c r="H96" s="23"/>
      <x:c r="I96" s="23"/>
      <x:c r="J96" s="23"/>
      <x:c r="K96" s="24"/>
      <x:c r="L96" s="23"/>
      <x:c r="M96" s="23"/>
      <x:c r="N96" s="23"/>
      <x:c r="O96" s="24"/>
      <x:c r="P96" s="23"/>
      <x:c r="Q96" s="25" t="n">
        <x:f>IF(A96="",IF(COUNTA(B96:P96)&gt;0,1,0),(IF(COUNTIF($A$2:$A$201,A96)&gt;1,1,0)+IF(COUNTIF('Cohorts'!$A$2:$A$201,B96)&lt;&gt;1,1,0)+IF(C96="",1,0)+IF(OR(NOT(ISNUMBER(D96)),D96&lt;=0,D96&gt;R96),1,0)+IF(AND(E96&lt;&gt;"",OR(NOT(ISNUMBER(E96)),E96&lt;D96)),1,0)+IF(AND(G96="Held",OR(NOT(ISNUMBER(F96)),F96&lt;D96,F96&gt;R96)),1,0)+IF(AND(G96&lt;&gt;"Held",F96&lt;&gt;""),1,0)+IF(AND(J96="Accepted",OR(G96&lt;&gt;"Held",H96&lt;&gt;"Passed",I96="",M96="",NOT(ISNUMBER(K96)))),1,0)+IF(AND(J96="Rejected",OR(G96&lt;&gt;"Held",L96="",M96="",NOT(ISNUMBER(K96)))),1,0)+IF(AND(K96&lt;&gt;"",OR(NOT(ISNUMBER(K96)),K96&lt;F96,K96&gt;R96)),1,0)+IF(AND(G96&lt;&gt;"Held",G96&lt;&gt;"Scheduled",G96&lt;&gt;"Cancelled",G96&lt;&gt;"No-show",G96&lt;&gt;"Rescheduled"),1,0)+IF(AND(H96&lt;&gt;"Not assessed",H96&lt;&gt;"Passed",H96&lt;&gt;"Failed",H96&lt;&gt;"Pending evidence"),1,0)+IF(AND(J96&lt;&gt;"Not reviewed",J96&lt;&gt;"Accepted",J96&lt;&gt;"Rejected",J96&lt;&gt;"Pending review"),1,0)))</x:f>
        <x:v>0</x:v>
      </x:c>
      <x:c r="R96" s="23" t="str">
        <x:f>IF(B96="","",IFERROR(INDEX('Cohorts'!$F$2:$F$201,MATCH(B96,'Cohorts'!$A$2:$A$201,0)),""))</x:f>
      </x:c>
    </x:row>
    <x:row r="97" ht="60" customHeight="1">
      <x:c r="A97" s="23"/>
      <x:c r="B97" s="23"/>
      <x:c r="C97" s="23"/>
      <x:c r="D97" s="24"/>
      <x:c r="E97" s="24"/>
      <x:c r="F97" s="24"/>
      <x:c r="G97" s="23"/>
      <x:c r="H97" s="23"/>
      <x:c r="I97" s="23"/>
      <x:c r="J97" s="23"/>
      <x:c r="K97" s="24"/>
      <x:c r="L97" s="23"/>
      <x:c r="M97" s="23"/>
      <x:c r="N97" s="23"/>
      <x:c r="O97" s="24"/>
      <x:c r="P97" s="23"/>
      <x:c r="Q97" s="25" t="n">
        <x:f>IF(A97="",IF(COUNTA(B97:P97)&gt;0,1,0),(IF(COUNTIF($A$2:$A$201,A97)&gt;1,1,0)+IF(COUNTIF('Cohorts'!$A$2:$A$201,B97)&lt;&gt;1,1,0)+IF(C97="",1,0)+IF(OR(NOT(ISNUMBER(D97)),D97&lt;=0,D97&gt;R97),1,0)+IF(AND(E97&lt;&gt;"",OR(NOT(ISNUMBER(E97)),E97&lt;D97)),1,0)+IF(AND(G97="Held",OR(NOT(ISNUMBER(F97)),F97&lt;D97,F97&gt;R97)),1,0)+IF(AND(G97&lt;&gt;"Held",F97&lt;&gt;""),1,0)+IF(AND(J97="Accepted",OR(G97&lt;&gt;"Held",H97&lt;&gt;"Passed",I97="",M97="",NOT(ISNUMBER(K97)))),1,0)+IF(AND(J97="Rejected",OR(G97&lt;&gt;"Held",L97="",M97="",NOT(ISNUMBER(K97)))),1,0)+IF(AND(K97&lt;&gt;"",OR(NOT(ISNUMBER(K97)),K97&lt;F97,K97&gt;R97)),1,0)+IF(AND(G97&lt;&gt;"Held",G97&lt;&gt;"Scheduled",G97&lt;&gt;"Cancelled",G97&lt;&gt;"No-show",G97&lt;&gt;"Rescheduled"),1,0)+IF(AND(H97&lt;&gt;"Not assessed",H97&lt;&gt;"Passed",H97&lt;&gt;"Failed",H97&lt;&gt;"Pending evidence"),1,0)+IF(AND(J97&lt;&gt;"Not reviewed",J97&lt;&gt;"Accepted",J97&lt;&gt;"Rejected",J97&lt;&gt;"Pending review"),1,0)))</x:f>
        <x:v>0</x:v>
      </x:c>
      <x:c r="R97" s="23" t="str">
        <x:f>IF(B97="","",IFERROR(INDEX('Cohorts'!$F$2:$F$201,MATCH(B97,'Cohorts'!$A$2:$A$201,0)),""))</x:f>
      </x:c>
    </x:row>
    <x:row r="98" ht="60" customHeight="1">
      <x:c r="A98" s="23"/>
      <x:c r="B98" s="23"/>
      <x:c r="C98" s="23"/>
      <x:c r="D98" s="24"/>
      <x:c r="E98" s="24"/>
      <x:c r="F98" s="24"/>
      <x:c r="G98" s="23"/>
      <x:c r="H98" s="23"/>
      <x:c r="I98" s="23"/>
      <x:c r="J98" s="23"/>
      <x:c r="K98" s="24"/>
      <x:c r="L98" s="23"/>
      <x:c r="M98" s="23"/>
      <x:c r="N98" s="23"/>
      <x:c r="O98" s="24"/>
      <x:c r="P98" s="23"/>
      <x:c r="Q98" s="25" t="n">
        <x:f>IF(A98="",IF(COUNTA(B98:P98)&gt;0,1,0),(IF(COUNTIF($A$2:$A$201,A98)&gt;1,1,0)+IF(COUNTIF('Cohorts'!$A$2:$A$201,B98)&lt;&gt;1,1,0)+IF(C98="",1,0)+IF(OR(NOT(ISNUMBER(D98)),D98&lt;=0,D98&gt;R98),1,0)+IF(AND(E98&lt;&gt;"",OR(NOT(ISNUMBER(E98)),E98&lt;D98)),1,0)+IF(AND(G98="Held",OR(NOT(ISNUMBER(F98)),F98&lt;D98,F98&gt;R98)),1,0)+IF(AND(G98&lt;&gt;"Held",F98&lt;&gt;""),1,0)+IF(AND(J98="Accepted",OR(G98&lt;&gt;"Held",H98&lt;&gt;"Passed",I98="",M98="",NOT(ISNUMBER(K98)))),1,0)+IF(AND(J98="Rejected",OR(G98&lt;&gt;"Held",L98="",M98="",NOT(ISNUMBER(K98)))),1,0)+IF(AND(K98&lt;&gt;"",OR(NOT(ISNUMBER(K98)),K98&lt;F98,K98&gt;R98)),1,0)+IF(AND(G98&lt;&gt;"Held",G98&lt;&gt;"Scheduled",G98&lt;&gt;"Cancelled",G98&lt;&gt;"No-show",G98&lt;&gt;"Rescheduled"),1,0)+IF(AND(H98&lt;&gt;"Not assessed",H98&lt;&gt;"Passed",H98&lt;&gt;"Failed",H98&lt;&gt;"Pending evidence"),1,0)+IF(AND(J98&lt;&gt;"Not reviewed",J98&lt;&gt;"Accepted",J98&lt;&gt;"Rejected",J98&lt;&gt;"Pending review"),1,0)))</x:f>
        <x:v>0</x:v>
      </x:c>
      <x:c r="R98" s="23" t="str">
        <x:f>IF(B98="","",IFERROR(INDEX('Cohorts'!$F$2:$F$201,MATCH(B98,'Cohorts'!$A$2:$A$201,0)),""))</x:f>
      </x:c>
    </x:row>
    <x:row r="99" ht="60" customHeight="1">
      <x:c r="A99" s="23"/>
      <x:c r="B99" s="23"/>
      <x:c r="C99" s="23"/>
      <x:c r="D99" s="24"/>
      <x:c r="E99" s="24"/>
      <x:c r="F99" s="24"/>
      <x:c r="G99" s="23"/>
      <x:c r="H99" s="23"/>
      <x:c r="I99" s="23"/>
      <x:c r="J99" s="23"/>
      <x:c r="K99" s="24"/>
      <x:c r="L99" s="23"/>
      <x:c r="M99" s="23"/>
      <x:c r="N99" s="23"/>
      <x:c r="O99" s="24"/>
      <x:c r="P99" s="23"/>
      <x:c r="Q99" s="25" t="n">
        <x:f>IF(A99="",IF(COUNTA(B99:P99)&gt;0,1,0),(IF(COUNTIF($A$2:$A$201,A99)&gt;1,1,0)+IF(COUNTIF('Cohorts'!$A$2:$A$201,B99)&lt;&gt;1,1,0)+IF(C99="",1,0)+IF(OR(NOT(ISNUMBER(D99)),D99&lt;=0,D99&gt;R99),1,0)+IF(AND(E99&lt;&gt;"",OR(NOT(ISNUMBER(E99)),E99&lt;D99)),1,0)+IF(AND(G99="Held",OR(NOT(ISNUMBER(F99)),F99&lt;D99,F99&gt;R99)),1,0)+IF(AND(G99&lt;&gt;"Held",F99&lt;&gt;""),1,0)+IF(AND(J99="Accepted",OR(G99&lt;&gt;"Held",H99&lt;&gt;"Passed",I99="",M99="",NOT(ISNUMBER(K99)))),1,0)+IF(AND(J99="Rejected",OR(G99&lt;&gt;"Held",L99="",M99="",NOT(ISNUMBER(K99)))),1,0)+IF(AND(K99&lt;&gt;"",OR(NOT(ISNUMBER(K99)),K99&lt;F99,K99&gt;R99)),1,0)+IF(AND(G99&lt;&gt;"Held",G99&lt;&gt;"Scheduled",G99&lt;&gt;"Cancelled",G99&lt;&gt;"No-show",G99&lt;&gt;"Rescheduled"),1,0)+IF(AND(H99&lt;&gt;"Not assessed",H99&lt;&gt;"Passed",H99&lt;&gt;"Failed",H99&lt;&gt;"Pending evidence"),1,0)+IF(AND(J99&lt;&gt;"Not reviewed",J99&lt;&gt;"Accepted",J99&lt;&gt;"Rejected",J99&lt;&gt;"Pending review"),1,0)))</x:f>
        <x:v>0</x:v>
      </x:c>
      <x:c r="R99" s="23" t="str">
        <x:f>IF(B99="","",IFERROR(INDEX('Cohorts'!$F$2:$F$201,MATCH(B99,'Cohorts'!$A$2:$A$201,0)),""))</x:f>
      </x:c>
    </x:row>
    <x:row r="100" ht="60" customHeight="1">
      <x:c r="A100" s="23"/>
      <x:c r="B100" s="23"/>
      <x:c r="C100" s="23"/>
      <x:c r="D100" s="24"/>
      <x:c r="E100" s="24"/>
      <x:c r="F100" s="24"/>
      <x:c r="G100" s="23"/>
      <x:c r="H100" s="23"/>
      <x:c r="I100" s="23"/>
      <x:c r="J100" s="23"/>
      <x:c r="K100" s="24"/>
      <x:c r="L100" s="23"/>
      <x:c r="M100" s="23"/>
      <x:c r="N100" s="23"/>
      <x:c r="O100" s="24"/>
      <x:c r="P100" s="23"/>
      <x:c r="Q100" s="25" t="n">
        <x:f>IF(A100="",IF(COUNTA(B100:P100)&gt;0,1,0),(IF(COUNTIF($A$2:$A$201,A100)&gt;1,1,0)+IF(COUNTIF('Cohorts'!$A$2:$A$201,B100)&lt;&gt;1,1,0)+IF(C100="",1,0)+IF(OR(NOT(ISNUMBER(D100)),D100&lt;=0,D100&gt;R100),1,0)+IF(AND(E100&lt;&gt;"",OR(NOT(ISNUMBER(E100)),E100&lt;D100)),1,0)+IF(AND(G100="Held",OR(NOT(ISNUMBER(F100)),F100&lt;D100,F100&gt;R100)),1,0)+IF(AND(G100&lt;&gt;"Held",F100&lt;&gt;""),1,0)+IF(AND(J100="Accepted",OR(G100&lt;&gt;"Held",H100&lt;&gt;"Passed",I100="",M100="",NOT(ISNUMBER(K100)))),1,0)+IF(AND(J100="Rejected",OR(G100&lt;&gt;"Held",L100="",M100="",NOT(ISNUMBER(K100)))),1,0)+IF(AND(K100&lt;&gt;"",OR(NOT(ISNUMBER(K100)),K100&lt;F100,K100&gt;R100)),1,0)+IF(AND(G100&lt;&gt;"Held",G100&lt;&gt;"Scheduled",G100&lt;&gt;"Cancelled",G100&lt;&gt;"No-show",G100&lt;&gt;"Rescheduled"),1,0)+IF(AND(H100&lt;&gt;"Not assessed",H100&lt;&gt;"Passed",H100&lt;&gt;"Failed",H100&lt;&gt;"Pending evidence"),1,0)+IF(AND(J100&lt;&gt;"Not reviewed",J100&lt;&gt;"Accepted",J100&lt;&gt;"Rejected",J100&lt;&gt;"Pending review"),1,0)))</x:f>
        <x:v>0</x:v>
      </x:c>
      <x:c r="R100" s="23" t="str">
        <x:f>IF(B100="","",IFERROR(INDEX('Cohorts'!$F$2:$F$201,MATCH(B100,'Cohorts'!$A$2:$A$201,0)),""))</x:f>
      </x:c>
    </x:row>
    <x:row r="101" ht="60" customHeight="1">
      <x:c r="A101" s="23"/>
      <x:c r="B101" s="23"/>
      <x:c r="C101" s="23"/>
      <x:c r="D101" s="24"/>
      <x:c r="E101" s="24"/>
      <x:c r="F101" s="24"/>
      <x:c r="G101" s="23"/>
      <x:c r="H101" s="23"/>
      <x:c r="I101" s="23"/>
      <x:c r="J101" s="23"/>
      <x:c r="K101" s="24"/>
      <x:c r="L101" s="23"/>
      <x:c r="M101" s="23"/>
      <x:c r="N101" s="23"/>
      <x:c r="O101" s="24"/>
      <x:c r="P101" s="23"/>
      <x:c r="Q101" s="25" t="n">
        <x:f>IF(A101="",IF(COUNTA(B101:P101)&gt;0,1,0),(IF(COUNTIF($A$2:$A$201,A101)&gt;1,1,0)+IF(COUNTIF('Cohorts'!$A$2:$A$201,B101)&lt;&gt;1,1,0)+IF(C101="",1,0)+IF(OR(NOT(ISNUMBER(D101)),D101&lt;=0,D101&gt;R101),1,0)+IF(AND(E101&lt;&gt;"",OR(NOT(ISNUMBER(E101)),E101&lt;D101)),1,0)+IF(AND(G101="Held",OR(NOT(ISNUMBER(F101)),F101&lt;D101,F101&gt;R101)),1,0)+IF(AND(G101&lt;&gt;"Held",F101&lt;&gt;""),1,0)+IF(AND(J101="Accepted",OR(G101&lt;&gt;"Held",H101&lt;&gt;"Passed",I101="",M101="",NOT(ISNUMBER(K101)))),1,0)+IF(AND(J101="Rejected",OR(G101&lt;&gt;"Held",L101="",M101="",NOT(ISNUMBER(K101)))),1,0)+IF(AND(K101&lt;&gt;"",OR(NOT(ISNUMBER(K101)),K101&lt;F101,K101&gt;R101)),1,0)+IF(AND(G101&lt;&gt;"Held",G101&lt;&gt;"Scheduled",G101&lt;&gt;"Cancelled",G101&lt;&gt;"No-show",G101&lt;&gt;"Rescheduled"),1,0)+IF(AND(H101&lt;&gt;"Not assessed",H101&lt;&gt;"Passed",H101&lt;&gt;"Failed",H101&lt;&gt;"Pending evidence"),1,0)+IF(AND(J101&lt;&gt;"Not reviewed",J101&lt;&gt;"Accepted",J101&lt;&gt;"Rejected",J101&lt;&gt;"Pending review"),1,0)))</x:f>
        <x:v>0</x:v>
      </x:c>
      <x:c r="R101" s="23" t="str">
        <x:f>IF(B101="","",IFERROR(INDEX('Cohorts'!$F$2:$F$201,MATCH(B101,'Cohorts'!$A$2:$A$201,0)),""))</x:f>
      </x:c>
    </x:row>
    <x:row r="102" ht="60" customHeight="1">
      <x:c r="A102" s="23"/>
      <x:c r="B102" s="23"/>
      <x:c r="C102" s="23"/>
      <x:c r="D102" s="24"/>
      <x:c r="E102" s="24"/>
      <x:c r="F102" s="24"/>
      <x:c r="G102" s="23"/>
      <x:c r="H102" s="23"/>
      <x:c r="I102" s="23"/>
      <x:c r="J102" s="23"/>
      <x:c r="K102" s="24"/>
      <x:c r="L102" s="23"/>
      <x:c r="M102" s="23"/>
      <x:c r="N102" s="23"/>
      <x:c r="O102" s="24"/>
      <x:c r="P102" s="23"/>
      <x:c r="Q102" s="25" t="n">
        <x:f>IF(A102="",IF(COUNTA(B102:P102)&gt;0,1,0),(IF(COUNTIF($A$2:$A$201,A102)&gt;1,1,0)+IF(COUNTIF('Cohorts'!$A$2:$A$201,B102)&lt;&gt;1,1,0)+IF(C102="",1,0)+IF(OR(NOT(ISNUMBER(D102)),D102&lt;=0,D102&gt;R102),1,0)+IF(AND(E102&lt;&gt;"",OR(NOT(ISNUMBER(E102)),E102&lt;D102)),1,0)+IF(AND(G102="Held",OR(NOT(ISNUMBER(F102)),F102&lt;D102,F102&gt;R102)),1,0)+IF(AND(G102&lt;&gt;"Held",F102&lt;&gt;""),1,0)+IF(AND(J102="Accepted",OR(G102&lt;&gt;"Held",H102&lt;&gt;"Passed",I102="",M102="",NOT(ISNUMBER(K102)))),1,0)+IF(AND(J102="Rejected",OR(G102&lt;&gt;"Held",L102="",M102="",NOT(ISNUMBER(K102)))),1,0)+IF(AND(K102&lt;&gt;"",OR(NOT(ISNUMBER(K102)),K102&lt;F102,K102&gt;R102)),1,0)+IF(AND(G102&lt;&gt;"Held",G102&lt;&gt;"Scheduled",G102&lt;&gt;"Cancelled",G102&lt;&gt;"No-show",G102&lt;&gt;"Rescheduled"),1,0)+IF(AND(H102&lt;&gt;"Not assessed",H102&lt;&gt;"Passed",H102&lt;&gt;"Failed",H102&lt;&gt;"Pending evidence"),1,0)+IF(AND(J102&lt;&gt;"Not reviewed",J102&lt;&gt;"Accepted",J102&lt;&gt;"Rejected",J102&lt;&gt;"Pending review"),1,0)))</x:f>
        <x:v>0</x:v>
      </x:c>
      <x:c r="R102" s="23" t="str">
        <x:f>IF(B102="","",IFERROR(INDEX('Cohorts'!$F$2:$F$201,MATCH(B102,'Cohorts'!$A$2:$A$201,0)),""))</x:f>
      </x:c>
    </x:row>
    <x:row r="103" ht="60" customHeight="1">
      <x:c r="A103" s="23"/>
      <x:c r="B103" s="23"/>
      <x:c r="C103" s="23"/>
      <x:c r="D103" s="24"/>
      <x:c r="E103" s="24"/>
      <x:c r="F103" s="24"/>
      <x:c r="G103" s="23"/>
      <x:c r="H103" s="23"/>
      <x:c r="I103" s="23"/>
      <x:c r="J103" s="23"/>
      <x:c r="K103" s="24"/>
      <x:c r="L103" s="23"/>
      <x:c r="M103" s="23"/>
      <x:c r="N103" s="23"/>
      <x:c r="O103" s="24"/>
      <x:c r="P103" s="23"/>
      <x:c r="Q103" s="25" t="n">
        <x:f>IF(A103="",IF(COUNTA(B103:P103)&gt;0,1,0),(IF(COUNTIF($A$2:$A$201,A103)&gt;1,1,0)+IF(COUNTIF('Cohorts'!$A$2:$A$201,B103)&lt;&gt;1,1,0)+IF(C103="",1,0)+IF(OR(NOT(ISNUMBER(D103)),D103&lt;=0,D103&gt;R103),1,0)+IF(AND(E103&lt;&gt;"",OR(NOT(ISNUMBER(E103)),E103&lt;D103)),1,0)+IF(AND(G103="Held",OR(NOT(ISNUMBER(F103)),F103&lt;D103,F103&gt;R103)),1,0)+IF(AND(G103&lt;&gt;"Held",F103&lt;&gt;""),1,0)+IF(AND(J103="Accepted",OR(G103&lt;&gt;"Held",H103&lt;&gt;"Passed",I103="",M103="",NOT(ISNUMBER(K103)))),1,0)+IF(AND(J103="Rejected",OR(G103&lt;&gt;"Held",L103="",M103="",NOT(ISNUMBER(K103)))),1,0)+IF(AND(K103&lt;&gt;"",OR(NOT(ISNUMBER(K103)),K103&lt;F103,K103&gt;R103)),1,0)+IF(AND(G103&lt;&gt;"Held",G103&lt;&gt;"Scheduled",G103&lt;&gt;"Cancelled",G103&lt;&gt;"No-show",G103&lt;&gt;"Rescheduled"),1,0)+IF(AND(H103&lt;&gt;"Not assessed",H103&lt;&gt;"Passed",H103&lt;&gt;"Failed",H103&lt;&gt;"Pending evidence"),1,0)+IF(AND(J103&lt;&gt;"Not reviewed",J103&lt;&gt;"Accepted",J103&lt;&gt;"Rejected",J103&lt;&gt;"Pending review"),1,0)))</x:f>
        <x:v>0</x:v>
      </x:c>
      <x:c r="R103" s="23" t="str">
        <x:f>IF(B103="","",IFERROR(INDEX('Cohorts'!$F$2:$F$201,MATCH(B103,'Cohorts'!$A$2:$A$201,0)),""))</x:f>
      </x:c>
    </x:row>
    <x:row r="104" ht="60" customHeight="1">
      <x:c r="A104" s="23"/>
      <x:c r="B104" s="23"/>
      <x:c r="C104" s="23"/>
      <x:c r="D104" s="24"/>
      <x:c r="E104" s="24"/>
      <x:c r="F104" s="24"/>
      <x:c r="G104" s="23"/>
      <x:c r="H104" s="23"/>
      <x:c r="I104" s="23"/>
      <x:c r="J104" s="23"/>
      <x:c r="K104" s="24"/>
      <x:c r="L104" s="23"/>
      <x:c r="M104" s="23"/>
      <x:c r="N104" s="23"/>
      <x:c r="O104" s="24"/>
      <x:c r="P104" s="23"/>
      <x:c r="Q104" s="25" t="n">
        <x:f>IF(A104="",IF(COUNTA(B104:P104)&gt;0,1,0),(IF(COUNTIF($A$2:$A$201,A104)&gt;1,1,0)+IF(COUNTIF('Cohorts'!$A$2:$A$201,B104)&lt;&gt;1,1,0)+IF(C104="",1,0)+IF(OR(NOT(ISNUMBER(D104)),D104&lt;=0,D104&gt;R104),1,0)+IF(AND(E104&lt;&gt;"",OR(NOT(ISNUMBER(E104)),E104&lt;D104)),1,0)+IF(AND(G104="Held",OR(NOT(ISNUMBER(F104)),F104&lt;D104,F104&gt;R104)),1,0)+IF(AND(G104&lt;&gt;"Held",F104&lt;&gt;""),1,0)+IF(AND(J104="Accepted",OR(G104&lt;&gt;"Held",H104&lt;&gt;"Passed",I104="",M104="",NOT(ISNUMBER(K104)))),1,0)+IF(AND(J104="Rejected",OR(G104&lt;&gt;"Held",L104="",M104="",NOT(ISNUMBER(K104)))),1,0)+IF(AND(K104&lt;&gt;"",OR(NOT(ISNUMBER(K104)),K104&lt;F104,K104&gt;R104)),1,0)+IF(AND(G104&lt;&gt;"Held",G104&lt;&gt;"Scheduled",G104&lt;&gt;"Cancelled",G104&lt;&gt;"No-show",G104&lt;&gt;"Rescheduled"),1,0)+IF(AND(H104&lt;&gt;"Not assessed",H104&lt;&gt;"Passed",H104&lt;&gt;"Failed",H104&lt;&gt;"Pending evidence"),1,0)+IF(AND(J104&lt;&gt;"Not reviewed",J104&lt;&gt;"Accepted",J104&lt;&gt;"Rejected",J104&lt;&gt;"Pending review"),1,0)))</x:f>
        <x:v>0</x:v>
      </x:c>
      <x:c r="R104" s="23" t="str">
        <x:f>IF(B104="","",IFERROR(INDEX('Cohorts'!$F$2:$F$201,MATCH(B104,'Cohorts'!$A$2:$A$201,0)),""))</x:f>
      </x:c>
    </x:row>
    <x:row r="105" ht="60" customHeight="1">
      <x:c r="A105" s="23"/>
      <x:c r="B105" s="23"/>
      <x:c r="C105" s="23"/>
      <x:c r="D105" s="24"/>
      <x:c r="E105" s="24"/>
      <x:c r="F105" s="24"/>
      <x:c r="G105" s="23"/>
      <x:c r="H105" s="23"/>
      <x:c r="I105" s="23"/>
      <x:c r="J105" s="23"/>
      <x:c r="K105" s="24"/>
      <x:c r="L105" s="23"/>
      <x:c r="M105" s="23"/>
      <x:c r="N105" s="23"/>
      <x:c r="O105" s="24"/>
      <x:c r="P105" s="23"/>
      <x:c r="Q105" s="25" t="n">
        <x:f>IF(A105="",IF(COUNTA(B105:P105)&gt;0,1,0),(IF(COUNTIF($A$2:$A$201,A105)&gt;1,1,0)+IF(COUNTIF('Cohorts'!$A$2:$A$201,B105)&lt;&gt;1,1,0)+IF(C105="",1,0)+IF(OR(NOT(ISNUMBER(D105)),D105&lt;=0,D105&gt;R105),1,0)+IF(AND(E105&lt;&gt;"",OR(NOT(ISNUMBER(E105)),E105&lt;D105)),1,0)+IF(AND(G105="Held",OR(NOT(ISNUMBER(F105)),F105&lt;D105,F105&gt;R105)),1,0)+IF(AND(G105&lt;&gt;"Held",F105&lt;&gt;""),1,0)+IF(AND(J105="Accepted",OR(G105&lt;&gt;"Held",H105&lt;&gt;"Passed",I105="",M105="",NOT(ISNUMBER(K105)))),1,0)+IF(AND(J105="Rejected",OR(G105&lt;&gt;"Held",L105="",M105="",NOT(ISNUMBER(K105)))),1,0)+IF(AND(K105&lt;&gt;"",OR(NOT(ISNUMBER(K105)),K105&lt;F105,K105&gt;R105)),1,0)+IF(AND(G105&lt;&gt;"Held",G105&lt;&gt;"Scheduled",G105&lt;&gt;"Cancelled",G105&lt;&gt;"No-show",G105&lt;&gt;"Rescheduled"),1,0)+IF(AND(H105&lt;&gt;"Not assessed",H105&lt;&gt;"Passed",H105&lt;&gt;"Failed",H105&lt;&gt;"Pending evidence"),1,0)+IF(AND(J105&lt;&gt;"Not reviewed",J105&lt;&gt;"Accepted",J105&lt;&gt;"Rejected",J105&lt;&gt;"Pending review"),1,0)))</x:f>
        <x:v>0</x:v>
      </x:c>
      <x:c r="R105" s="23" t="str">
        <x:f>IF(B105="","",IFERROR(INDEX('Cohorts'!$F$2:$F$201,MATCH(B105,'Cohorts'!$A$2:$A$201,0)),""))</x:f>
      </x:c>
    </x:row>
    <x:row r="106" ht="60" customHeight="1">
      <x:c r="A106" s="23"/>
      <x:c r="B106" s="23"/>
      <x:c r="C106" s="23"/>
      <x:c r="D106" s="24"/>
      <x:c r="E106" s="24"/>
      <x:c r="F106" s="24"/>
      <x:c r="G106" s="23"/>
      <x:c r="H106" s="23"/>
      <x:c r="I106" s="23"/>
      <x:c r="J106" s="23"/>
      <x:c r="K106" s="24"/>
      <x:c r="L106" s="23"/>
      <x:c r="M106" s="23"/>
      <x:c r="N106" s="23"/>
      <x:c r="O106" s="24"/>
      <x:c r="P106" s="23"/>
      <x:c r="Q106" s="25" t="n">
        <x:f>IF(A106="",IF(COUNTA(B106:P106)&gt;0,1,0),(IF(COUNTIF($A$2:$A$201,A106)&gt;1,1,0)+IF(COUNTIF('Cohorts'!$A$2:$A$201,B106)&lt;&gt;1,1,0)+IF(C106="",1,0)+IF(OR(NOT(ISNUMBER(D106)),D106&lt;=0,D106&gt;R106),1,0)+IF(AND(E106&lt;&gt;"",OR(NOT(ISNUMBER(E106)),E106&lt;D106)),1,0)+IF(AND(G106="Held",OR(NOT(ISNUMBER(F106)),F106&lt;D106,F106&gt;R106)),1,0)+IF(AND(G106&lt;&gt;"Held",F106&lt;&gt;""),1,0)+IF(AND(J106="Accepted",OR(G106&lt;&gt;"Held",H106&lt;&gt;"Passed",I106="",M106="",NOT(ISNUMBER(K106)))),1,0)+IF(AND(J106="Rejected",OR(G106&lt;&gt;"Held",L106="",M106="",NOT(ISNUMBER(K106)))),1,0)+IF(AND(K106&lt;&gt;"",OR(NOT(ISNUMBER(K106)),K106&lt;F106,K106&gt;R106)),1,0)+IF(AND(G106&lt;&gt;"Held",G106&lt;&gt;"Scheduled",G106&lt;&gt;"Cancelled",G106&lt;&gt;"No-show",G106&lt;&gt;"Rescheduled"),1,0)+IF(AND(H106&lt;&gt;"Not assessed",H106&lt;&gt;"Passed",H106&lt;&gt;"Failed",H106&lt;&gt;"Pending evidence"),1,0)+IF(AND(J106&lt;&gt;"Not reviewed",J106&lt;&gt;"Accepted",J106&lt;&gt;"Rejected",J106&lt;&gt;"Pending review"),1,0)))</x:f>
        <x:v>0</x:v>
      </x:c>
      <x:c r="R106" s="23" t="str">
        <x:f>IF(B106="","",IFERROR(INDEX('Cohorts'!$F$2:$F$201,MATCH(B106,'Cohorts'!$A$2:$A$201,0)),""))</x:f>
      </x:c>
    </x:row>
    <x:row r="107" ht="60" customHeight="1">
      <x:c r="A107" s="23"/>
      <x:c r="B107" s="23"/>
      <x:c r="C107" s="23"/>
      <x:c r="D107" s="24"/>
      <x:c r="E107" s="24"/>
      <x:c r="F107" s="24"/>
      <x:c r="G107" s="23"/>
      <x:c r="H107" s="23"/>
      <x:c r="I107" s="23"/>
      <x:c r="J107" s="23"/>
      <x:c r="K107" s="24"/>
      <x:c r="L107" s="23"/>
      <x:c r="M107" s="23"/>
      <x:c r="N107" s="23"/>
      <x:c r="O107" s="24"/>
      <x:c r="P107" s="23"/>
      <x:c r="Q107" s="25" t="n">
        <x:f>IF(A107="",IF(COUNTA(B107:P107)&gt;0,1,0),(IF(COUNTIF($A$2:$A$201,A107)&gt;1,1,0)+IF(COUNTIF('Cohorts'!$A$2:$A$201,B107)&lt;&gt;1,1,0)+IF(C107="",1,0)+IF(OR(NOT(ISNUMBER(D107)),D107&lt;=0,D107&gt;R107),1,0)+IF(AND(E107&lt;&gt;"",OR(NOT(ISNUMBER(E107)),E107&lt;D107)),1,0)+IF(AND(G107="Held",OR(NOT(ISNUMBER(F107)),F107&lt;D107,F107&gt;R107)),1,0)+IF(AND(G107&lt;&gt;"Held",F107&lt;&gt;""),1,0)+IF(AND(J107="Accepted",OR(G107&lt;&gt;"Held",H107&lt;&gt;"Passed",I107="",M107="",NOT(ISNUMBER(K107)))),1,0)+IF(AND(J107="Rejected",OR(G107&lt;&gt;"Held",L107="",M107="",NOT(ISNUMBER(K107)))),1,0)+IF(AND(K107&lt;&gt;"",OR(NOT(ISNUMBER(K107)),K107&lt;F107,K107&gt;R107)),1,0)+IF(AND(G107&lt;&gt;"Held",G107&lt;&gt;"Scheduled",G107&lt;&gt;"Cancelled",G107&lt;&gt;"No-show",G107&lt;&gt;"Rescheduled"),1,0)+IF(AND(H107&lt;&gt;"Not assessed",H107&lt;&gt;"Passed",H107&lt;&gt;"Failed",H107&lt;&gt;"Pending evidence"),1,0)+IF(AND(J107&lt;&gt;"Not reviewed",J107&lt;&gt;"Accepted",J107&lt;&gt;"Rejected",J107&lt;&gt;"Pending review"),1,0)))</x:f>
        <x:v>0</x:v>
      </x:c>
      <x:c r="R107" s="23" t="str">
        <x:f>IF(B107="","",IFERROR(INDEX('Cohorts'!$F$2:$F$201,MATCH(B107,'Cohorts'!$A$2:$A$201,0)),""))</x:f>
      </x:c>
    </x:row>
    <x:row r="108" ht="60" customHeight="1">
      <x:c r="A108" s="23"/>
      <x:c r="B108" s="23"/>
      <x:c r="C108" s="23"/>
      <x:c r="D108" s="24"/>
      <x:c r="E108" s="24"/>
      <x:c r="F108" s="24"/>
      <x:c r="G108" s="23"/>
      <x:c r="H108" s="23"/>
      <x:c r="I108" s="23"/>
      <x:c r="J108" s="23"/>
      <x:c r="K108" s="24"/>
      <x:c r="L108" s="23"/>
      <x:c r="M108" s="23"/>
      <x:c r="N108" s="23"/>
      <x:c r="O108" s="24"/>
      <x:c r="P108" s="23"/>
      <x:c r="Q108" s="25" t="n">
        <x:f>IF(A108="",IF(COUNTA(B108:P108)&gt;0,1,0),(IF(COUNTIF($A$2:$A$201,A108)&gt;1,1,0)+IF(COUNTIF('Cohorts'!$A$2:$A$201,B108)&lt;&gt;1,1,0)+IF(C108="",1,0)+IF(OR(NOT(ISNUMBER(D108)),D108&lt;=0,D108&gt;R108),1,0)+IF(AND(E108&lt;&gt;"",OR(NOT(ISNUMBER(E108)),E108&lt;D108)),1,0)+IF(AND(G108="Held",OR(NOT(ISNUMBER(F108)),F108&lt;D108,F108&gt;R108)),1,0)+IF(AND(G108&lt;&gt;"Held",F108&lt;&gt;""),1,0)+IF(AND(J108="Accepted",OR(G108&lt;&gt;"Held",H108&lt;&gt;"Passed",I108="",M108="",NOT(ISNUMBER(K108)))),1,0)+IF(AND(J108="Rejected",OR(G108&lt;&gt;"Held",L108="",M108="",NOT(ISNUMBER(K108)))),1,0)+IF(AND(K108&lt;&gt;"",OR(NOT(ISNUMBER(K108)),K108&lt;F108,K108&gt;R108)),1,0)+IF(AND(G108&lt;&gt;"Held",G108&lt;&gt;"Scheduled",G108&lt;&gt;"Cancelled",G108&lt;&gt;"No-show",G108&lt;&gt;"Rescheduled"),1,0)+IF(AND(H108&lt;&gt;"Not assessed",H108&lt;&gt;"Passed",H108&lt;&gt;"Failed",H108&lt;&gt;"Pending evidence"),1,0)+IF(AND(J108&lt;&gt;"Not reviewed",J108&lt;&gt;"Accepted",J108&lt;&gt;"Rejected",J108&lt;&gt;"Pending review"),1,0)))</x:f>
        <x:v>0</x:v>
      </x:c>
      <x:c r="R108" s="23" t="str">
        <x:f>IF(B108="","",IFERROR(INDEX('Cohorts'!$F$2:$F$201,MATCH(B108,'Cohorts'!$A$2:$A$201,0)),""))</x:f>
      </x:c>
    </x:row>
    <x:row r="109" ht="60" customHeight="1">
      <x:c r="A109" s="23"/>
      <x:c r="B109" s="23"/>
      <x:c r="C109" s="23"/>
      <x:c r="D109" s="24"/>
      <x:c r="E109" s="24"/>
      <x:c r="F109" s="24"/>
      <x:c r="G109" s="23"/>
      <x:c r="H109" s="23"/>
      <x:c r="I109" s="23"/>
      <x:c r="J109" s="23"/>
      <x:c r="K109" s="24"/>
      <x:c r="L109" s="23"/>
      <x:c r="M109" s="23"/>
      <x:c r="N109" s="23"/>
      <x:c r="O109" s="24"/>
      <x:c r="P109" s="23"/>
      <x:c r="Q109" s="25" t="n">
        <x:f>IF(A109="",IF(COUNTA(B109:P109)&gt;0,1,0),(IF(COUNTIF($A$2:$A$201,A109)&gt;1,1,0)+IF(COUNTIF('Cohorts'!$A$2:$A$201,B109)&lt;&gt;1,1,0)+IF(C109="",1,0)+IF(OR(NOT(ISNUMBER(D109)),D109&lt;=0,D109&gt;R109),1,0)+IF(AND(E109&lt;&gt;"",OR(NOT(ISNUMBER(E109)),E109&lt;D109)),1,0)+IF(AND(G109="Held",OR(NOT(ISNUMBER(F109)),F109&lt;D109,F109&gt;R109)),1,0)+IF(AND(G109&lt;&gt;"Held",F109&lt;&gt;""),1,0)+IF(AND(J109="Accepted",OR(G109&lt;&gt;"Held",H109&lt;&gt;"Passed",I109="",M109="",NOT(ISNUMBER(K109)))),1,0)+IF(AND(J109="Rejected",OR(G109&lt;&gt;"Held",L109="",M109="",NOT(ISNUMBER(K109)))),1,0)+IF(AND(K109&lt;&gt;"",OR(NOT(ISNUMBER(K109)),K109&lt;F109,K109&gt;R109)),1,0)+IF(AND(G109&lt;&gt;"Held",G109&lt;&gt;"Scheduled",G109&lt;&gt;"Cancelled",G109&lt;&gt;"No-show",G109&lt;&gt;"Rescheduled"),1,0)+IF(AND(H109&lt;&gt;"Not assessed",H109&lt;&gt;"Passed",H109&lt;&gt;"Failed",H109&lt;&gt;"Pending evidence"),1,0)+IF(AND(J109&lt;&gt;"Not reviewed",J109&lt;&gt;"Accepted",J109&lt;&gt;"Rejected",J109&lt;&gt;"Pending review"),1,0)))</x:f>
        <x:v>0</x:v>
      </x:c>
      <x:c r="R109" s="23" t="str">
        <x:f>IF(B109="","",IFERROR(INDEX('Cohorts'!$F$2:$F$201,MATCH(B109,'Cohorts'!$A$2:$A$201,0)),""))</x:f>
      </x:c>
    </x:row>
    <x:row r="110" ht="60" customHeight="1">
      <x:c r="A110" s="23"/>
      <x:c r="B110" s="23"/>
      <x:c r="C110" s="23"/>
      <x:c r="D110" s="24"/>
      <x:c r="E110" s="24"/>
      <x:c r="F110" s="24"/>
      <x:c r="G110" s="23"/>
      <x:c r="H110" s="23"/>
      <x:c r="I110" s="23"/>
      <x:c r="J110" s="23"/>
      <x:c r="K110" s="24"/>
      <x:c r="L110" s="23"/>
      <x:c r="M110" s="23"/>
      <x:c r="N110" s="23"/>
      <x:c r="O110" s="24"/>
      <x:c r="P110" s="23"/>
      <x:c r="Q110" s="25" t="n">
        <x:f>IF(A110="",IF(COUNTA(B110:P110)&gt;0,1,0),(IF(COUNTIF($A$2:$A$201,A110)&gt;1,1,0)+IF(COUNTIF('Cohorts'!$A$2:$A$201,B110)&lt;&gt;1,1,0)+IF(C110="",1,0)+IF(OR(NOT(ISNUMBER(D110)),D110&lt;=0,D110&gt;R110),1,0)+IF(AND(E110&lt;&gt;"",OR(NOT(ISNUMBER(E110)),E110&lt;D110)),1,0)+IF(AND(G110="Held",OR(NOT(ISNUMBER(F110)),F110&lt;D110,F110&gt;R110)),1,0)+IF(AND(G110&lt;&gt;"Held",F110&lt;&gt;""),1,0)+IF(AND(J110="Accepted",OR(G110&lt;&gt;"Held",H110&lt;&gt;"Passed",I110="",M110="",NOT(ISNUMBER(K110)))),1,0)+IF(AND(J110="Rejected",OR(G110&lt;&gt;"Held",L110="",M110="",NOT(ISNUMBER(K110)))),1,0)+IF(AND(K110&lt;&gt;"",OR(NOT(ISNUMBER(K110)),K110&lt;F110,K110&gt;R110)),1,0)+IF(AND(G110&lt;&gt;"Held",G110&lt;&gt;"Scheduled",G110&lt;&gt;"Cancelled",G110&lt;&gt;"No-show",G110&lt;&gt;"Rescheduled"),1,0)+IF(AND(H110&lt;&gt;"Not assessed",H110&lt;&gt;"Passed",H110&lt;&gt;"Failed",H110&lt;&gt;"Pending evidence"),1,0)+IF(AND(J110&lt;&gt;"Not reviewed",J110&lt;&gt;"Accepted",J110&lt;&gt;"Rejected",J110&lt;&gt;"Pending review"),1,0)))</x:f>
        <x:v>0</x:v>
      </x:c>
      <x:c r="R110" s="23" t="str">
        <x:f>IF(B110="","",IFERROR(INDEX('Cohorts'!$F$2:$F$201,MATCH(B110,'Cohorts'!$A$2:$A$201,0)),""))</x:f>
      </x:c>
    </x:row>
    <x:row r="111" ht="60" customHeight="1">
      <x:c r="A111" s="23"/>
      <x:c r="B111" s="23"/>
      <x:c r="C111" s="23"/>
      <x:c r="D111" s="24"/>
      <x:c r="E111" s="24"/>
      <x:c r="F111" s="24"/>
      <x:c r="G111" s="23"/>
      <x:c r="H111" s="23"/>
      <x:c r="I111" s="23"/>
      <x:c r="J111" s="23"/>
      <x:c r="K111" s="24"/>
      <x:c r="L111" s="23"/>
      <x:c r="M111" s="23"/>
      <x:c r="N111" s="23"/>
      <x:c r="O111" s="24"/>
      <x:c r="P111" s="23"/>
      <x:c r="Q111" s="25" t="n">
        <x:f>IF(A111="",IF(COUNTA(B111:P111)&gt;0,1,0),(IF(COUNTIF($A$2:$A$201,A111)&gt;1,1,0)+IF(COUNTIF('Cohorts'!$A$2:$A$201,B111)&lt;&gt;1,1,0)+IF(C111="",1,0)+IF(OR(NOT(ISNUMBER(D111)),D111&lt;=0,D111&gt;R111),1,0)+IF(AND(E111&lt;&gt;"",OR(NOT(ISNUMBER(E111)),E111&lt;D111)),1,0)+IF(AND(G111="Held",OR(NOT(ISNUMBER(F111)),F111&lt;D111,F111&gt;R111)),1,0)+IF(AND(G111&lt;&gt;"Held",F111&lt;&gt;""),1,0)+IF(AND(J111="Accepted",OR(G111&lt;&gt;"Held",H111&lt;&gt;"Passed",I111="",M111="",NOT(ISNUMBER(K111)))),1,0)+IF(AND(J111="Rejected",OR(G111&lt;&gt;"Held",L111="",M111="",NOT(ISNUMBER(K111)))),1,0)+IF(AND(K111&lt;&gt;"",OR(NOT(ISNUMBER(K111)),K111&lt;F111,K111&gt;R111)),1,0)+IF(AND(G111&lt;&gt;"Held",G111&lt;&gt;"Scheduled",G111&lt;&gt;"Cancelled",G111&lt;&gt;"No-show",G111&lt;&gt;"Rescheduled"),1,0)+IF(AND(H111&lt;&gt;"Not assessed",H111&lt;&gt;"Passed",H111&lt;&gt;"Failed",H111&lt;&gt;"Pending evidence"),1,0)+IF(AND(J111&lt;&gt;"Not reviewed",J111&lt;&gt;"Accepted",J111&lt;&gt;"Rejected",J111&lt;&gt;"Pending review"),1,0)))</x:f>
        <x:v>0</x:v>
      </x:c>
      <x:c r="R111" s="23" t="str">
        <x:f>IF(B111="","",IFERROR(INDEX('Cohorts'!$F$2:$F$201,MATCH(B111,'Cohorts'!$A$2:$A$201,0)),""))</x:f>
      </x:c>
    </x:row>
    <x:row r="112" ht="60" customHeight="1">
      <x:c r="A112" s="23"/>
      <x:c r="B112" s="23"/>
      <x:c r="C112" s="23"/>
      <x:c r="D112" s="24"/>
      <x:c r="E112" s="24"/>
      <x:c r="F112" s="24"/>
      <x:c r="G112" s="23"/>
      <x:c r="H112" s="23"/>
      <x:c r="I112" s="23"/>
      <x:c r="J112" s="23"/>
      <x:c r="K112" s="24"/>
      <x:c r="L112" s="23"/>
      <x:c r="M112" s="23"/>
      <x:c r="N112" s="23"/>
      <x:c r="O112" s="24"/>
      <x:c r="P112" s="23"/>
      <x:c r="Q112" s="25" t="n">
        <x:f>IF(A112="",IF(COUNTA(B112:P112)&gt;0,1,0),(IF(COUNTIF($A$2:$A$201,A112)&gt;1,1,0)+IF(COUNTIF('Cohorts'!$A$2:$A$201,B112)&lt;&gt;1,1,0)+IF(C112="",1,0)+IF(OR(NOT(ISNUMBER(D112)),D112&lt;=0,D112&gt;R112),1,0)+IF(AND(E112&lt;&gt;"",OR(NOT(ISNUMBER(E112)),E112&lt;D112)),1,0)+IF(AND(G112="Held",OR(NOT(ISNUMBER(F112)),F112&lt;D112,F112&gt;R112)),1,0)+IF(AND(G112&lt;&gt;"Held",F112&lt;&gt;""),1,0)+IF(AND(J112="Accepted",OR(G112&lt;&gt;"Held",H112&lt;&gt;"Passed",I112="",M112="",NOT(ISNUMBER(K112)))),1,0)+IF(AND(J112="Rejected",OR(G112&lt;&gt;"Held",L112="",M112="",NOT(ISNUMBER(K112)))),1,0)+IF(AND(K112&lt;&gt;"",OR(NOT(ISNUMBER(K112)),K112&lt;F112,K112&gt;R112)),1,0)+IF(AND(G112&lt;&gt;"Held",G112&lt;&gt;"Scheduled",G112&lt;&gt;"Cancelled",G112&lt;&gt;"No-show",G112&lt;&gt;"Rescheduled"),1,0)+IF(AND(H112&lt;&gt;"Not assessed",H112&lt;&gt;"Passed",H112&lt;&gt;"Failed",H112&lt;&gt;"Pending evidence"),1,0)+IF(AND(J112&lt;&gt;"Not reviewed",J112&lt;&gt;"Accepted",J112&lt;&gt;"Rejected",J112&lt;&gt;"Pending review"),1,0)))</x:f>
        <x:v>0</x:v>
      </x:c>
      <x:c r="R112" s="23" t="str">
        <x:f>IF(B112="","",IFERROR(INDEX('Cohorts'!$F$2:$F$201,MATCH(B112,'Cohorts'!$A$2:$A$201,0)),""))</x:f>
      </x:c>
    </x:row>
    <x:row r="113" ht="60" customHeight="1">
      <x:c r="A113" s="23"/>
      <x:c r="B113" s="23"/>
      <x:c r="C113" s="23"/>
      <x:c r="D113" s="24"/>
      <x:c r="E113" s="24"/>
      <x:c r="F113" s="24"/>
      <x:c r="G113" s="23"/>
      <x:c r="H113" s="23"/>
      <x:c r="I113" s="23"/>
      <x:c r="J113" s="23"/>
      <x:c r="K113" s="24"/>
      <x:c r="L113" s="23"/>
      <x:c r="M113" s="23"/>
      <x:c r="N113" s="23"/>
      <x:c r="O113" s="24"/>
      <x:c r="P113" s="23"/>
      <x:c r="Q113" s="25" t="n">
        <x:f>IF(A113="",IF(COUNTA(B113:P113)&gt;0,1,0),(IF(COUNTIF($A$2:$A$201,A113)&gt;1,1,0)+IF(COUNTIF('Cohorts'!$A$2:$A$201,B113)&lt;&gt;1,1,0)+IF(C113="",1,0)+IF(OR(NOT(ISNUMBER(D113)),D113&lt;=0,D113&gt;R113),1,0)+IF(AND(E113&lt;&gt;"",OR(NOT(ISNUMBER(E113)),E113&lt;D113)),1,0)+IF(AND(G113="Held",OR(NOT(ISNUMBER(F113)),F113&lt;D113,F113&gt;R113)),1,0)+IF(AND(G113&lt;&gt;"Held",F113&lt;&gt;""),1,0)+IF(AND(J113="Accepted",OR(G113&lt;&gt;"Held",H113&lt;&gt;"Passed",I113="",M113="",NOT(ISNUMBER(K113)))),1,0)+IF(AND(J113="Rejected",OR(G113&lt;&gt;"Held",L113="",M113="",NOT(ISNUMBER(K113)))),1,0)+IF(AND(K113&lt;&gt;"",OR(NOT(ISNUMBER(K113)),K113&lt;F113,K113&gt;R113)),1,0)+IF(AND(G113&lt;&gt;"Held",G113&lt;&gt;"Scheduled",G113&lt;&gt;"Cancelled",G113&lt;&gt;"No-show",G113&lt;&gt;"Rescheduled"),1,0)+IF(AND(H113&lt;&gt;"Not assessed",H113&lt;&gt;"Passed",H113&lt;&gt;"Failed",H113&lt;&gt;"Pending evidence"),1,0)+IF(AND(J113&lt;&gt;"Not reviewed",J113&lt;&gt;"Accepted",J113&lt;&gt;"Rejected",J113&lt;&gt;"Pending review"),1,0)))</x:f>
        <x:v>0</x:v>
      </x:c>
      <x:c r="R113" s="23" t="str">
        <x:f>IF(B113="","",IFERROR(INDEX('Cohorts'!$F$2:$F$201,MATCH(B113,'Cohorts'!$A$2:$A$201,0)),""))</x:f>
      </x:c>
    </x:row>
    <x:row r="114" ht="60" customHeight="1">
      <x:c r="A114" s="23"/>
      <x:c r="B114" s="23"/>
      <x:c r="C114" s="23"/>
      <x:c r="D114" s="24"/>
      <x:c r="E114" s="24"/>
      <x:c r="F114" s="24"/>
      <x:c r="G114" s="23"/>
      <x:c r="H114" s="23"/>
      <x:c r="I114" s="23"/>
      <x:c r="J114" s="23"/>
      <x:c r="K114" s="24"/>
      <x:c r="L114" s="23"/>
      <x:c r="M114" s="23"/>
      <x:c r="N114" s="23"/>
      <x:c r="O114" s="24"/>
      <x:c r="P114" s="23"/>
      <x:c r="Q114" s="25" t="n">
        <x:f>IF(A114="",IF(COUNTA(B114:P114)&gt;0,1,0),(IF(COUNTIF($A$2:$A$201,A114)&gt;1,1,0)+IF(COUNTIF('Cohorts'!$A$2:$A$201,B114)&lt;&gt;1,1,0)+IF(C114="",1,0)+IF(OR(NOT(ISNUMBER(D114)),D114&lt;=0,D114&gt;R114),1,0)+IF(AND(E114&lt;&gt;"",OR(NOT(ISNUMBER(E114)),E114&lt;D114)),1,0)+IF(AND(G114="Held",OR(NOT(ISNUMBER(F114)),F114&lt;D114,F114&gt;R114)),1,0)+IF(AND(G114&lt;&gt;"Held",F114&lt;&gt;""),1,0)+IF(AND(J114="Accepted",OR(G114&lt;&gt;"Held",H114&lt;&gt;"Passed",I114="",M114="",NOT(ISNUMBER(K114)))),1,0)+IF(AND(J114="Rejected",OR(G114&lt;&gt;"Held",L114="",M114="",NOT(ISNUMBER(K114)))),1,0)+IF(AND(K114&lt;&gt;"",OR(NOT(ISNUMBER(K114)),K114&lt;F114,K114&gt;R114)),1,0)+IF(AND(G114&lt;&gt;"Held",G114&lt;&gt;"Scheduled",G114&lt;&gt;"Cancelled",G114&lt;&gt;"No-show",G114&lt;&gt;"Rescheduled"),1,0)+IF(AND(H114&lt;&gt;"Not assessed",H114&lt;&gt;"Passed",H114&lt;&gt;"Failed",H114&lt;&gt;"Pending evidence"),1,0)+IF(AND(J114&lt;&gt;"Not reviewed",J114&lt;&gt;"Accepted",J114&lt;&gt;"Rejected",J114&lt;&gt;"Pending review"),1,0)))</x:f>
        <x:v>0</x:v>
      </x:c>
      <x:c r="R114" s="23" t="str">
        <x:f>IF(B114="","",IFERROR(INDEX('Cohorts'!$F$2:$F$201,MATCH(B114,'Cohorts'!$A$2:$A$201,0)),""))</x:f>
      </x:c>
    </x:row>
    <x:row r="115" ht="60" customHeight="1">
      <x:c r="A115" s="23"/>
      <x:c r="B115" s="23"/>
      <x:c r="C115" s="23"/>
      <x:c r="D115" s="24"/>
      <x:c r="E115" s="24"/>
      <x:c r="F115" s="24"/>
      <x:c r="G115" s="23"/>
      <x:c r="H115" s="23"/>
      <x:c r="I115" s="23"/>
      <x:c r="J115" s="23"/>
      <x:c r="K115" s="24"/>
      <x:c r="L115" s="23"/>
      <x:c r="M115" s="23"/>
      <x:c r="N115" s="23"/>
      <x:c r="O115" s="24"/>
      <x:c r="P115" s="23"/>
      <x:c r="Q115" s="25" t="n">
        <x:f>IF(A115="",IF(COUNTA(B115:P115)&gt;0,1,0),(IF(COUNTIF($A$2:$A$201,A115)&gt;1,1,0)+IF(COUNTIF('Cohorts'!$A$2:$A$201,B115)&lt;&gt;1,1,0)+IF(C115="",1,0)+IF(OR(NOT(ISNUMBER(D115)),D115&lt;=0,D115&gt;R115),1,0)+IF(AND(E115&lt;&gt;"",OR(NOT(ISNUMBER(E115)),E115&lt;D115)),1,0)+IF(AND(G115="Held",OR(NOT(ISNUMBER(F115)),F115&lt;D115,F115&gt;R115)),1,0)+IF(AND(G115&lt;&gt;"Held",F115&lt;&gt;""),1,0)+IF(AND(J115="Accepted",OR(G115&lt;&gt;"Held",H115&lt;&gt;"Passed",I115="",M115="",NOT(ISNUMBER(K115)))),1,0)+IF(AND(J115="Rejected",OR(G115&lt;&gt;"Held",L115="",M115="",NOT(ISNUMBER(K115)))),1,0)+IF(AND(K115&lt;&gt;"",OR(NOT(ISNUMBER(K115)),K115&lt;F115,K115&gt;R115)),1,0)+IF(AND(G115&lt;&gt;"Held",G115&lt;&gt;"Scheduled",G115&lt;&gt;"Cancelled",G115&lt;&gt;"No-show",G115&lt;&gt;"Rescheduled"),1,0)+IF(AND(H115&lt;&gt;"Not assessed",H115&lt;&gt;"Passed",H115&lt;&gt;"Failed",H115&lt;&gt;"Pending evidence"),1,0)+IF(AND(J115&lt;&gt;"Not reviewed",J115&lt;&gt;"Accepted",J115&lt;&gt;"Rejected",J115&lt;&gt;"Pending review"),1,0)))</x:f>
        <x:v>0</x:v>
      </x:c>
      <x:c r="R115" s="23" t="str">
        <x:f>IF(B115="","",IFERROR(INDEX('Cohorts'!$F$2:$F$201,MATCH(B115,'Cohorts'!$A$2:$A$201,0)),""))</x:f>
      </x:c>
    </x:row>
    <x:row r="116" ht="60" customHeight="1">
      <x:c r="A116" s="23"/>
      <x:c r="B116" s="23"/>
      <x:c r="C116" s="23"/>
      <x:c r="D116" s="24"/>
      <x:c r="E116" s="24"/>
      <x:c r="F116" s="24"/>
      <x:c r="G116" s="23"/>
      <x:c r="H116" s="23"/>
      <x:c r="I116" s="23"/>
      <x:c r="J116" s="23"/>
      <x:c r="K116" s="24"/>
      <x:c r="L116" s="23"/>
      <x:c r="M116" s="23"/>
      <x:c r="N116" s="23"/>
      <x:c r="O116" s="24"/>
      <x:c r="P116" s="23"/>
      <x:c r="Q116" s="25" t="n">
        <x:f>IF(A116="",IF(COUNTA(B116:P116)&gt;0,1,0),(IF(COUNTIF($A$2:$A$201,A116)&gt;1,1,0)+IF(COUNTIF('Cohorts'!$A$2:$A$201,B116)&lt;&gt;1,1,0)+IF(C116="",1,0)+IF(OR(NOT(ISNUMBER(D116)),D116&lt;=0,D116&gt;R116),1,0)+IF(AND(E116&lt;&gt;"",OR(NOT(ISNUMBER(E116)),E116&lt;D116)),1,0)+IF(AND(G116="Held",OR(NOT(ISNUMBER(F116)),F116&lt;D116,F116&gt;R116)),1,0)+IF(AND(G116&lt;&gt;"Held",F116&lt;&gt;""),1,0)+IF(AND(J116="Accepted",OR(G116&lt;&gt;"Held",H116&lt;&gt;"Passed",I116="",M116="",NOT(ISNUMBER(K116)))),1,0)+IF(AND(J116="Rejected",OR(G116&lt;&gt;"Held",L116="",M116="",NOT(ISNUMBER(K116)))),1,0)+IF(AND(K116&lt;&gt;"",OR(NOT(ISNUMBER(K116)),K116&lt;F116,K116&gt;R116)),1,0)+IF(AND(G116&lt;&gt;"Held",G116&lt;&gt;"Scheduled",G116&lt;&gt;"Cancelled",G116&lt;&gt;"No-show",G116&lt;&gt;"Rescheduled"),1,0)+IF(AND(H116&lt;&gt;"Not assessed",H116&lt;&gt;"Passed",H116&lt;&gt;"Failed",H116&lt;&gt;"Pending evidence"),1,0)+IF(AND(J116&lt;&gt;"Not reviewed",J116&lt;&gt;"Accepted",J116&lt;&gt;"Rejected",J116&lt;&gt;"Pending review"),1,0)))</x:f>
        <x:v>0</x:v>
      </x:c>
      <x:c r="R116" s="23" t="str">
        <x:f>IF(B116="","",IFERROR(INDEX('Cohorts'!$F$2:$F$201,MATCH(B116,'Cohorts'!$A$2:$A$201,0)),""))</x:f>
      </x:c>
    </x:row>
    <x:row r="117" ht="60" customHeight="1">
      <x:c r="A117" s="23"/>
      <x:c r="B117" s="23"/>
      <x:c r="C117" s="23"/>
      <x:c r="D117" s="24"/>
      <x:c r="E117" s="24"/>
      <x:c r="F117" s="24"/>
      <x:c r="G117" s="23"/>
      <x:c r="H117" s="23"/>
      <x:c r="I117" s="23"/>
      <x:c r="J117" s="23"/>
      <x:c r="K117" s="24"/>
      <x:c r="L117" s="23"/>
      <x:c r="M117" s="23"/>
      <x:c r="N117" s="23"/>
      <x:c r="O117" s="24"/>
      <x:c r="P117" s="23"/>
      <x:c r="Q117" s="25" t="n">
        <x:f>IF(A117="",IF(COUNTA(B117:P117)&gt;0,1,0),(IF(COUNTIF($A$2:$A$201,A117)&gt;1,1,0)+IF(COUNTIF('Cohorts'!$A$2:$A$201,B117)&lt;&gt;1,1,0)+IF(C117="",1,0)+IF(OR(NOT(ISNUMBER(D117)),D117&lt;=0,D117&gt;R117),1,0)+IF(AND(E117&lt;&gt;"",OR(NOT(ISNUMBER(E117)),E117&lt;D117)),1,0)+IF(AND(G117="Held",OR(NOT(ISNUMBER(F117)),F117&lt;D117,F117&gt;R117)),1,0)+IF(AND(G117&lt;&gt;"Held",F117&lt;&gt;""),1,0)+IF(AND(J117="Accepted",OR(G117&lt;&gt;"Held",H117&lt;&gt;"Passed",I117="",M117="",NOT(ISNUMBER(K117)))),1,0)+IF(AND(J117="Rejected",OR(G117&lt;&gt;"Held",L117="",M117="",NOT(ISNUMBER(K117)))),1,0)+IF(AND(K117&lt;&gt;"",OR(NOT(ISNUMBER(K117)),K117&lt;F117,K117&gt;R117)),1,0)+IF(AND(G117&lt;&gt;"Held",G117&lt;&gt;"Scheduled",G117&lt;&gt;"Cancelled",G117&lt;&gt;"No-show",G117&lt;&gt;"Rescheduled"),1,0)+IF(AND(H117&lt;&gt;"Not assessed",H117&lt;&gt;"Passed",H117&lt;&gt;"Failed",H117&lt;&gt;"Pending evidence"),1,0)+IF(AND(J117&lt;&gt;"Not reviewed",J117&lt;&gt;"Accepted",J117&lt;&gt;"Rejected",J117&lt;&gt;"Pending review"),1,0)))</x:f>
        <x:v>0</x:v>
      </x:c>
      <x:c r="R117" s="23" t="str">
        <x:f>IF(B117="","",IFERROR(INDEX('Cohorts'!$F$2:$F$201,MATCH(B117,'Cohorts'!$A$2:$A$201,0)),""))</x:f>
      </x:c>
    </x:row>
    <x:row r="118" ht="60" customHeight="1">
      <x:c r="A118" s="23"/>
      <x:c r="B118" s="23"/>
      <x:c r="C118" s="23"/>
      <x:c r="D118" s="24"/>
      <x:c r="E118" s="24"/>
      <x:c r="F118" s="24"/>
      <x:c r="G118" s="23"/>
      <x:c r="H118" s="23"/>
      <x:c r="I118" s="23"/>
      <x:c r="J118" s="23"/>
      <x:c r="K118" s="24"/>
      <x:c r="L118" s="23"/>
      <x:c r="M118" s="23"/>
      <x:c r="N118" s="23"/>
      <x:c r="O118" s="24"/>
      <x:c r="P118" s="23"/>
      <x:c r="Q118" s="25" t="n">
        <x:f>IF(A118="",IF(COUNTA(B118:P118)&gt;0,1,0),(IF(COUNTIF($A$2:$A$201,A118)&gt;1,1,0)+IF(COUNTIF('Cohorts'!$A$2:$A$201,B118)&lt;&gt;1,1,0)+IF(C118="",1,0)+IF(OR(NOT(ISNUMBER(D118)),D118&lt;=0,D118&gt;R118),1,0)+IF(AND(E118&lt;&gt;"",OR(NOT(ISNUMBER(E118)),E118&lt;D118)),1,0)+IF(AND(G118="Held",OR(NOT(ISNUMBER(F118)),F118&lt;D118,F118&gt;R118)),1,0)+IF(AND(G118&lt;&gt;"Held",F118&lt;&gt;""),1,0)+IF(AND(J118="Accepted",OR(G118&lt;&gt;"Held",H118&lt;&gt;"Passed",I118="",M118="",NOT(ISNUMBER(K118)))),1,0)+IF(AND(J118="Rejected",OR(G118&lt;&gt;"Held",L118="",M118="",NOT(ISNUMBER(K118)))),1,0)+IF(AND(K118&lt;&gt;"",OR(NOT(ISNUMBER(K118)),K118&lt;F118,K118&gt;R118)),1,0)+IF(AND(G118&lt;&gt;"Held",G118&lt;&gt;"Scheduled",G118&lt;&gt;"Cancelled",G118&lt;&gt;"No-show",G118&lt;&gt;"Rescheduled"),1,0)+IF(AND(H118&lt;&gt;"Not assessed",H118&lt;&gt;"Passed",H118&lt;&gt;"Failed",H118&lt;&gt;"Pending evidence"),1,0)+IF(AND(J118&lt;&gt;"Not reviewed",J118&lt;&gt;"Accepted",J118&lt;&gt;"Rejected",J118&lt;&gt;"Pending review"),1,0)))</x:f>
        <x:v>0</x:v>
      </x:c>
      <x:c r="R118" s="23" t="str">
        <x:f>IF(B118="","",IFERROR(INDEX('Cohorts'!$F$2:$F$201,MATCH(B118,'Cohorts'!$A$2:$A$201,0)),""))</x:f>
      </x:c>
    </x:row>
    <x:row r="119" ht="60" customHeight="1">
      <x:c r="A119" s="23"/>
      <x:c r="B119" s="23"/>
      <x:c r="C119" s="23"/>
      <x:c r="D119" s="24"/>
      <x:c r="E119" s="24"/>
      <x:c r="F119" s="24"/>
      <x:c r="G119" s="23"/>
      <x:c r="H119" s="23"/>
      <x:c r="I119" s="23"/>
      <x:c r="J119" s="23"/>
      <x:c r="K119" s="24"/>
      <x:c r="L119" s="23"/>
      <x:c r="M119" s="23"/>
      <x:c r="N119" s="23"/>
      <x:c r="O119" s="24"/>
      <x:c r="P119" s="23"/>
      <x:c r="Q119" s="25" t="n">
        <x:f>IF(A119="",IF(COUNTA(B119:P119)&gt;0,1,0),(IF(COUNTIF($A$2:$A$201,A119)&gt;1,1,0)+IF(COUNTIF('Cohorts'!$A$2:$A$201,B119)&lt;&gt;1,1,0)+IF(C119="",1,0)+IF(OR(NOT(ISNUMBER(D119)),D119&lt;=0,D119&gt;R119),1,0)+IF(AND(E119&lt;&gt;"",OR(NOT(ISNUMBER(E119)),E119&lt;D119)),1,0)+IF(AND(G119="Held",OR(NOT(ISNUMBER(F119)),F119&lt;D119,F119&gt;R119)),1,0)+IF(AND(G119&lt;&gt;"Held",F119&lt;&gt;""),1,0)+IF(AND(J119="Accepted",OR(G119&lt;&gt;"Held",H119&lt;&gt;"Passed",I119="",M119="",NOT(ISNUMBER(K119)))),1,0)+IF(AND(J119="Rejected",OR(G119&lt;&gt;"Held",L119="",M119="",NOT(ISNUMBER(K119)))),1,0)+IF(AND(K119&lt;&gt;"",OR(NOT(ISNUMBER(K119)),K119&lt;F119,K119&gt;R119)),1,0)+IF(AND(G119&lt;&gt;"Held",G119&lt;&gt;"Scheduled",G119&lt;&gt;"Cancelled",G119&lt;&gt;"No-show",G119&lt;&gt;"Rescheduled"),1,0)+IF(AND(H119&lt;&gt;"Not assessed",H119&lt;&gt;"Passed",H119&lt;&gt;"Failed",H119&lt;&gt;"Pending evidence"),1,0)+IF(AND(J119&lt;&gt;"Not reviewed",J119&lt;&gt;"Accepted",J119&lt;&gt;"Rejected",J119&lt;&gt;"Pending review"),1,0)))</x:f>
        <x:v>0</x:v>
      </x:c>
      <x:c r="R119" s="23" t="str">
        <x:f>IF(B119="","",IFERROR(INDEX('Cohorts'!$F$2:$F$201,MATCH(B119,'Cohorts'!$A$2:$A$201,0)),""))</x:f>
      </x:c>
    </x:row>
    <x:row r="120" ht="60" customHeight="1">
      <x:c r="A120" s="23"/>
      <x:c r="B120" s="23"/>
      <x:c r="C120" s="23"/>
      <x:c r="D120" s="24"/>
      <x:c r="E120" s="24"/>
      <x:c r="F120" s="24"/>
      <x:c r="G120" s="23"/>
      <x:c r="H120" s="23"/>
      <x:c r="I120" s="23"/>
      <x:c r="J120" s="23"/>
      <x:c r="K120" s="24"/>
      <x:c r="L120" s="23"/>
      <x:c r="M120" s="23"/>
      <x:c r="N120" s="23"/>
      <x:c r="O120" s="24"/>
      <x:c r="P120" s="23"/>
      <x:c r="Q120" s="25" t="n">
        <x:f>IF(A120="",IF(COUNTA(B120:P120)&gt;0,1,0),(IF(COUNTIF($A$2:$A$201,A120)&gt;1,1,0)+IF(COUNTIF('Cohorts'!$A$2:$A$201,B120)&lt;&gt;1,1,0)+IF(C120="",1,0)+IF(OR(NOT(ISNUMBER(D120)),D120&lt;=0,D120&gt;R120),1,0)+IF(AND(E120&lt;&gt;"",OR(NOT(ISNUMBER(E120)),E120&lt;D120)),1,0)+IF(AND(G120="Held",OR(NOT(ISNUMBER(F120)),F120&lt;D120,F120&gt;R120)),1,0)+IF(AND(G120&lt;&gt;"Held",F120&lt;&gt;""),1,0)+IF(AND(J120="Accepted",OR(G120&lt;&gt;"Held",H120&lt;&gt;"Passed",I120="",M120="",NOT(ISNUMBER(K120)))),1,0)+IF(AND(J120="Rejected",OR(G120&lt;&gt;"Held",L120="",M120="",NOT(ISNUMBER(K120)))),1,0)+IF(AND(K120&lt;&gt;"",OR(NOT(ISNUMBER(K120)),K120&lt;F120,K120&gt;R120)),1,0)+IF(AND(G120&lt;&gt;"Held",G120&lt;&gt;"Scheduled",G120&lt;&gt;"Cancelled",G120&lt;&gt;"No-show",G120&lt;&gt;"Rescheduled"),1,0)+IF(AND(H120&lt;&gt;"Not assessed",H120&lt;&gt;"Passed",H120&lt;&gt;"Failed",H120&lt;&gt;"Pending evidence"),1,0)+IF(AND(J120&lt;&gt;"Not reviewed",J120&lt;&gt;"Accepted",J120&lt;&gt;"Rejected",J120&lt;&gt;"Pending review"),1,0)))</x:f>
        <x:v>0</x:v>
      </x:c>
      <x:c r="R120" s="23" t="str">
        <x:f>IF(B120="","",IFERROR(INDEX('Cohorts'!$F$2:$F$201,MATCH(B120,'Cohorts'!$A$2:$A$201,0)),""))</x:f>
      </x:c>
    </x:row>
    <x:row r="121" ht="60" customHeight="1">
      <x:c r="A121" s="23"/>
      <x:c r="B121" s="23"/>
      <x:c r="C121" s="23"/>
      <x:c r="D121" s="24"/>
      <x:c r="E121" s="24"/>
      <x:c r="F121" s="24"/>
      <x:c r="G121" s="23"/>
      <x:c r="H121" s="23"/>
      <x:c r="I121" s="23"/>
      <x:c r="J121" s="23"/>
      <x:c r="K121" s="24"/>
      <x:c r="L121" s="23"/>
      <x:c r="M121" s="23"/>
      <x:c r="N121" s="23"/>
      <x:c r="O121" s="24"/>
      <x:c r="P121" s="23"/>
      <x:c r="Q121" s="25" t="n">
        <x:f>IF(A121="",IF(COUNTA(B121:P121)&gt;0,1,0),(IF(COUNTIF($A$2:$A$201,A121)&gt;1,1,0)+IF(COUNTIF('Cohorts'!$A$2:$A$201,B121)&lt;&gt;1,1,0)+IF(C121="",1,0)+IF(OR(NOT(ISNUMBER(D121)),D121&lt;=0,D121&gt;R121),1,0)+IF(AND(E121&lt;&gt;"",OR(NOT(ISNUMBER(E121)),E121&lt;D121)),1,0)+IF(AND(G121="Held",OR(NOT(ISNUMBER(F121)),F121&lt;D121,F121&gt;R121)),1,0)+IF(AND(G121&lt;&gt;"Held",F121&lt;&gt;""),1,0)+IF(AND(J121="Accepted",OR(G121&lt;&gt;"Held",H121&lt;&gt;"Passed",I121="",M121="",NOT(ISNUMBER(K121)))),1,0)+IF(AND(J121="Rejected",OR(G121&lt;&gt;"Held",L121="",M121="",NOT(ISNUMBER(K121)))),1,0)+IF(AND(K121&lt;&gt;"",OR(NOT(ISNUMBER(K121)),K121&lt;F121,K121&gt;R121)),1,0)+IF(AND(G121&lt;&gt;"Held",G121&lt;&gt;"Scheduled",G121&lt;&gt;"Cancelled",G121&lt;&gt;"No-show",G121&lt;&gt;"Rescheduled"),1,0)+IF(AND(H121&lt;&gt;"Not assessed",H121&lt;&gt;"Passed",H121&lt;&gt;"Failed",H121&lt;&gt;"Pending evidence"),1,0)+IF(AND(J121&lt;&gt;"Not reviewed",J121&lt;&gt;"Accepted",J121&lt;&gt;"Rejected",J121&lt;&gt;"Pending review"),1,0)))</x:f>
        <x:v>0</x:v>
      </x:c>
      <x:c r="R121" s="23" t="str">
        <x:f>IF(B121="","",IFERROR(INDEX('Cohorts'!$F$2:$F$201,MATCH(B121,'Cohorts'!$A$2:$A$201,0)),""))</x:f>
      </x:c>
    </x:row>
    <x:row r="122" ht="60" customHeight="1">
      <x:c r="A122" s="23"/>
      <x:c r="B122" s="23"/>
      <x:c r="C122" s="23"/>
      <x:c r="D122" s="24"/>
      <x:c r="E122" s="24"/>
      <x:c r="F122" s="24"/>
      <x:c r="G122" s="23"/>
      <x:c r="H122" s="23"/>
      <x:c r="I122" s="23"/>
      <x:c r="J122" s="23"/>
      <x:c r="K122" s="24"/>
      <x:c r="L122" s="23"/>
      <x:c r="M122" s="23"/>
      <x:c r="N122" s="23"/>
      <x:c r="O122" s="24"/>
      <x:c r="P122" s="23"/>
      <x:c r="Q122" s="25" t="n">
        <x:f>IF(A122="",IF(COUNTA(B122:P122)&gt;0,1,0),(IF(COUNTIF($A$2:$A$201,A122)&gt;1,1,0)+IF(COUNTIF('Cohorts'!$A$2:$A$201,B122)&lt;&gt;1,1,0)+IF(C122="",1,0)+IF(OR(NOT(ISNUMBER(D122)),D122&lt;=0,D122&gt;R122),1,0)+IF(AND(E122&lt;&gt;"",OR(NOT(ISNUMBER(E122)),E122&lt;D122)),1,0)+IF(AND(G122="Held",OR(NOT(ISNUMBER(F122)),F122&lt;D122,F122&gt;R122)),1,0)+IF(AND(G122&lt;&gt;"Held",F122&lt;&gt;""),1,0)+IF(AND(J122="Accepted",OR(G122&lt;&gt;"Held",H122&lt;&gt;"Passed",I122="",M122="",NOT(ISNUMBER(K122)))),1,0)+IF(AND(J122="Rejected",OR(G122&lt;&gt;"Held",L122="",M122="",NOT(ISNUMBER(K122)))),1,0)+IF(AND(K122&lt;&gt;"",OR(NOT(ISNUMBER(K122)),K122&lt;F122,K122&gt;R122)),1,0)+IF(AND(G122&lt;&gt;"Held",G122&lt;&gt;"Scheduled",G122&lt;&gt;"Cancelled",G122&lt;&gt;"No-show",G122&lt;&gt;"Rescheduled"),1,0)+IF(AND(H122&lt;&gt;"Not assessed",H122&lt;&gt;"Passed",H122&lt;&gt;"Failed",H122&lt;&gt;"Pending evidence"),1,0)+IF(AND(J122&lt;&gt;"Not reviewed",J122&lt;&gt;"Accepted",J122&lt;&gt;"Rejected",J122&lt;&gt;"Pending review"),1,0)))</x:f>
        <x:v>0</x:v>
      </x:c>
      <x:c r="R122" s="23" t="str">
        <x:f>IF(B122="","",IFERROR(INDEX('Cohorts'!$F$2:$F$201,MATCH(B122,'Cohorts'!$A$2:$A$201,0)),""))</x:f>
      </x:c>
    </x:row>
    <x:row r="123" ht="60" customHeight="1">
      <x:c r="A123" s="23"/>
      <x:c r="B123" s="23"/>
      <x:c r="C123" s="23"/>
      <x:c r="D123" s="24"/>
      <x:c r="E123" s="24"/>
      <x:c r="F123" s="24"/>
      <x:c r="G123" s="23"/>
      <x:c r="H123" s="23"/>
      <x:c r="I123" s="23"/>
      <x:c r="J123" s="23"/>
      <x:c r="K123" s="24"/>
      <x:c r="L123" s="23"/>
      <x:c r="M123" s="23"/>
      <x:c r="N123" s="23"/>
      <x:c r="O123" s="24"/>
      <x:c r="P123" s="23"/>
      <x:c r="Q123" s="25" t="n">
        <x:f>IF(A123="",IF(COUNTA(B123:P123)&gt;0,1,0),(IF(COUNTIF($A$2:$A$201,A123)&gt;1,1,0)+IF(COUNTIF('Cohorts'!$A$2:$A$201,B123)&lt;&gt;1,1,0)+IF(C123="",1,0)+IF(OR(NOT(ISNUMBER(D123)),D123&lt;=0,D123&gt;R123),1,0)+IF(AND(E123&lt;&gt;"",OR(NOT(ISNUMBER(E123)),E123&lt;D123)),1,0)+IF(AND(G123="Held",OR(NOT(ISNUMBER(F123)),F123&lt;D123,F123&gt;R123)),1,0)+IF(AND(G123&lt;&gt;"Held",F123&lt;&gt;""),1,0)+IF(AND(J123="Accepted",OR(G123&lt;&gt;"Held",H123&lt;&gt;"Passed",I123="",M123="",NOT(ISNUMBER(K123)))),1,0)+IF(AND(J123="Rejected",OR(G123&lt;&gt;"Held",L123="",M123="",NOT(ISNUMBER(K123)))),1,0)+IF(AND(K123&lt;&gt;"",OR(NOT(ISNUMBER(K123)),K123&lt;F123,K123&gt;R123)),1,0)+IF(AND(G123&lt;&gt;"Held",G123&lt;&gt;"Scheduled",G123&lt;&gt;"Cancelled",G123&lt;&gt;"No-show",G123&lt;&gt;"Rescheduled"),1,0)+IF(AND(H123&lt;&gt;"Not assessed",H123&lt;&gt;"Passed",H123&lt;&gt;"Failed",H123&lt;&gt;"Pending evidence"),1,0)+IF(AND(J123&lt;&gt;"Not reviewed",J123&lt;&gt;"Accepted",J123&lt;&gt;"Rejected",J123&lt;&gt;"Pending review"),1,0)))</x:f>
        <x:v>0</x:v>
      </x:c>
      <x:c r="R123" s="23" t="str">
        <x:f>IF(B123="","",IFERROR(INDEX('Cohorts'!$F$2:$F$201,MATCH(B123,'Cohorts'!$A$2:$A$201,0)),""))</x:f>
      </x:c>
    </x:row>
    <x:row r="124" ht="60" customHeight="1">
      <x:c r="A124" s="23"/>
      <x:c r="B124" s="23"/>
      <x:c r="C124" s="23"/>
      <x:c r="D124" s="24"/>
      <x:c r="E124" s="24"/>
      <x:c r="F124" s="24"/>
      <x:c r="G124" s="23"/>
      <x:c r="H124" s="23"/>
      <x:c r="I124" s="23"/>
      <x:c r="J124" s="23"/>
      <x:c r="K124" s="24"/>
      <x:c r="L124" s="23"/>
      <x:c r="M124" s="23"/>
      <x:c r="N124" s="23"/>
      <x:c r="O124" s="24"/>
      <x:c r="P124" s="23"/>
      <x:c r="Q124" s="25" t="n">
        <x:f>IF(A124="",IF(COUNTA(B124:P124)&gt;0,1,0),(IF(COUNTIF($A$2:$A$201,A124)&gt;1,1,0)+IF(COUNTIF('Cohorts'!$A$2:$A$201,B124)&lt;&gt;1,1,0)+IF(C124="",1,0)+IF(OR(NOT(ISNUMBER(D124)),D124&lt;=0,D124&gt;R124),1,0)+IF(AND(E124&lt;&gt;"",OR(NOT(ISNUMBER(E124)),E124&lt;D124)),1,0)+IF(AND(G124="Held",OR(NOT(ISNUMBER(F124)),F124&lt;D124,F124&gt;R124)),1,0)+IF(AND(G124&lt;&gt;"Held",F124&lt;&gt;""),1,0)+IF(AND(J124="Accepted",OR(G124&lt;&gt;"Held",H124&lt;&gt;"Passed",I124="",M124="",NOT(ISNUMBER(K124)))),1,0)+IF(AND(J124="Rejected",OR(G124&lt;&gt;"Held",L124="",M124="",NOT(ISNUMBER(K124)))),1,0)+IF(AND(K124&lt;&gt;"",OR(NOT(ISNUMBER(K124)),K124&lt;F124,K124&gt;R124)),1,0)+IF(AND(G124&lt;&gt;"Held",G124&lt;&gt;"Scheduled",G124&lt;&gt;"Cancelled",G124&lt;&gt;"No-show",G124&lt;&gt;"Rescheduled"),1,0)+IF(AND(H124&lt;&gt;"Not assessed",H124&lt;&gt;"Passed",H124&lt;&gt;"Failed",H124&lt;&gt;"Pending evidence"),1,0)+IF(AND(J124&lt;&gt;"Not reviewed",J124&lt;&gt;"Accepted",J124&lt;&gt;"Rejected",J124&lt;&gt;"Pending review"),1,0)))</x:f>
        <x:v>0</x:v>
      </x:c>
      <x:c r="R124" s="23" t="str">
        <x:f>IF(B124="","",IFERROR(INDEX('Cohorts'!$F$2:$F$201,MATCH(B124,'Cohorts'!$A$2:$A$201,0)),""))</x:f>
      </x:c>
    </x:row>
    <x:row r="125" ht="60" customHeight="1">
      <x:c r="A125" s="23"/>
      <x:c r="B125" s="23"/>
      <x:c r="C125" s="23"/>
      <x:c r="D125" s="24"/>
      <x:c r="E125" s="24"/>
      <x:c r="F125" s="24"/>
      <x:c r="G125" s="23"/>
      <x:c r="H125" s="23"/>
      <x:c r="I125" s="23"/>
      <x:c r="J125" s="23"/>
      <x:c r="K125" s="24"/>
      <x:c r="L125" s="23"/>
      <x:c r="M125" s="23"/>
      <x:c r="N125" s="23"/>
      <x:c r="O125" s="24"/>
      <x:c r="P125" s="23"/>
      <x:c r="Q125" s="25" t="n">
        <x:f>IF(A125="",IF(COUNTA(B125:P125)&gt;0,1,0),(IF(COUNTIF($A$2:$A$201,A125)&gt;1,1,0)+IF(COUNTIF('Cohorts'!$A$2:$A$201,B125)&lt;&gt;1,1,0)+IF(C125="",1,0)+IF(OR(NOT(ISNUMBER(D125)),D125&lt;=0,D125&gt;R125),1,0)+IF(AND(E125&lt;&gt;"",OR(NOT(ISNUMBER(E125)),E125&lt;D125)),1,0)+IF(AND(G125="Held",OR(NOT(ISNUMBER(F125)),F125&lt;D125,F125&gt;R125)),1,0)+IF(AND(G125&lt;&gt;"Held",F125&lt;&gt;""),1,0)+IF(AND(J125="Accepted",OR(G125&lt;&gt;"Held",H125&lt;&gt;"Passed",I125="",M125="",NOT(ISNUMBER(K125)))),1,0)+IF(AND(J125="Rejected",OR(G125&lt;&gt;"Held",L125="",M125="",NOT(ISNUMBER(K125)))),1,0)+IF(AND(K125&lt;&gt;"",OR(NOT(ISNUMBER(K125)),K125&lt;F125,K125&gt;R125)),1,0)+IF(AND(G125&lt;&gt;"Held",G125&lt;&gt;"Scheduled",G125&lt;&gt;"Cancelled",G125&lt;&gt;"No-show",G125&lt;&gt;"Rescheduled"),1,0)+IF(AND(H125&lt;&gt;"Not assessed",H125&lt;&gt;"Passed",H125&lt;&gt;"Failed",H125&lt;&gt;"Pending evidence"),1,0)+IF(AND(J125&lt;&gt;"Not reviewed",J125&lt;&gt;"Accepted",J125&lt;&gt;"Rejected",J125&lt;&gt;"Pending review"),1,0)))</x:f>
        <x:v>0</x:v>
      </x:c>
      <x:c r="R125" s="23" t="str">
        <x:f>IF(B125="","",IFERROR(INDEX('Cohorts'!$F$2:$F$201,MATCH(B125,'Cohorts'!$A$2:$A$201,0)),""))</x:f>
      </x:c>
    </x:row>
    <x:row r="126" ht="60" customHeight="1">
      <x:c r="A126" s="23"/>
      <x:c r="B126" s="23"/>
      <x:c r="C126" s="23"/>
      <x:c r="D126" s="24"/>
      <x:c r="E126" s="24"/>
      <x:c r="F126" s="24"/>
      <x:c r="G126" s="23"/>
      <x:c r="H126" s="23"/>
      <x:c r="I126" s="23"/>
      <x:c r="J126" s="23"/>
      <x:c r="K126" s="24"/>
      <x:c r="L126" s="23"/>
      <x:c r="M126" s="23"/>
      <x:c r="N126" s="23"/>
      <x:c r="O126" s="24"/>
      <x:c r="P126" s="23"/>
      <x:c r="Q126" s="25" t="n">
        <x:f>IF(A126="",IF(COUNTA(B126:P126)&gt;0,1,0),(IF(COUNTIF($A$2:$A$201,A126)&gt;1,1,0)+IF(COUNTIF('Cohorts'!$A$2:$A$201,B126)&lt;&gt;1,1,0)+IF(C126="",1,0)+IF(OR(NOT(ISNUMBER(D126)),D126&lt;=0,D126&gt;R126),1,0)+IF(AND(E126&lt;&gt;"",OR(NOT(ISNUMBER(E126)),E126&lt;D126)),1,0)+IF(AND(G126="Held",OR(NOT(ISNUMBER(F126)),F126&lt;D126,F126&gt;R126)),1,0)+IF(AND(G126&lt;&gt;"Held",F126&lt;&gt;""),1,0)+IF(AND(J126="Accepted",OR(G126&lt;&gt;"Held",H126&lt;&gt;"Passed",I126="",M126="",NOT(ISNUMBER(K126)))),1,0)+IF(AND(J126="Rejected",OR(G126&lt;&gt;"Held",L126="",M126="",NOT(ISNUMBER(K126)))),1,0)+IF(AND(K126&lt;&gt;"",OR(NOT(ISNUMBER(K126)),K126&lt;F126,K126&gt;R126)),1,0)+IF(AND(G126&lt;&gt;"Held",G126&lt;&gt;"Scheduled",G126&lt;&gt;"Cancelled",G126&lt;&gt;"No-show",G126&lt;&gt;"Rescheduled"),1,0)+IF(AND(H126&lt;&gt;"Not assessed",H126&lt;&gt;"Passed",H126&lt;&gt;"Failed",H126&lt;&gt;"Pending evidence"),1,0)+IF(AND(J126&lt;&gt;"Not reviewed",J126&lt;&gt;"Accepted",J126&lt;&gt;"Rejected",J126&lt;&gt;"Pending review"),1,0)))</x:f>
        <x:v>0</x:v>
      </x:c>
      <x:c r="R126" s="23" t="str">
        <x:f>IF(B126="","",IFERROR(INDEX('Cohorts'!$F$2:$F$201,MATCH(B126,'Cohorts'!$A$2:$A$201,0)),""))</x:f>
      </x:c>
    </x:row>
    <x:row r="127" ht="60" customHeight="1">
      <x:c r="A127" s="23"/>
      <x:c r="B127" s="23"/>
      <x:c r="C127" s="23"/>
      <x:c r="D127" s="24"/>
      <x:c r="E127" s="24"/>
      <x:c r="F127" s="24"/>
      <x:c r="G127" s="23"/>
      <x:c r="H127" s="23"/>
      <x:c r="I127" s="23"/>
      <x:c r="J127" s="23"/>
      <x:c r="K127" s="24"/>
      <x:c r="L127" s="23"/>
      <x:c r="M127" s="23"/>
      <x:c r="N127" s="23"/>
      <x:c r="O127" s="24"/>
      <x:c r="P127" s="23"/>
      <x:c r="Q127" s="25" t="n">
        <x:f>IF(A127="",IF(COUNTA(B127:P127)&gt;0,1,0),(IF(COUNTIF($A$2:$A$201,A127)&gt;1,1,0)+IF(COUNTIF('Cohorts'!$A$2:$A$201,B127)&lt;&gt;1,1,0)+IF(C127="",1,0)+IF(OR(NOT(ISNUMBER(D127)),D127&lt;=0,D127&gt;R127),1,0)+IF(AND(E127&lt;&gt;"",OR(NOT(ISNUMBER(E127)),E127&lt;D127)),1,0)+IF(AND(G127="Held",OR(NOT(ISNUMBER(F127)),F127&lt;D127,F127&gt;R127)),1,0)+IF(AND(G127&lt;&gt;"Held",F127&lt;&gt;""),1,0)+IF(AND(J127="Accepted",OR(G127&lt;&gt;"Held",H127&lt;&gt;"Passed",I127="",M127="",NOT(ISNUMBER(K127)))),1,0)+IF(AND(J127="Rejected",OR(G127&lt;&gt;"Held",L127="",M127="",NOT(ISNUMBER(K127)))),1,0)+IF(AND(K127&lt;&gt;"",OR(NOT(ISNUMBER(K127)),K127&lt;F127,K127&gt;R127)),1,0)+IF(AND(G127&lt;&gt;"Held",G127&lt;&gt;"Scheduled",G127&lt;&gt;"Cancelled",G127&lt;&gt;"No-show",G127&lt;&gt;"Rescheduled"),1,0)+IF(AND(H127&lt;&gt;"Not assessed",H127&lt;&gt;"Passed",H127&lt;&gt;"Failed",H127&lt;&gt;"Pending evidence"),1,0)+IF(AND(J127&lt;&gt;"Not reviewed",J127&lt;&gt;"Accepted",J127&lt;&gt;"Rejected",J127&lt;&gt;"Pending review"),1,0)))</x:f>
        <x:v>0</x:v>
      </x:c>
      <x:c r="R127" s="23" t="str">
        <x:f>IF(B127="","",IFERROR(INDEX('Cohorts'!$F$2:$F$201,MATCH(B127,'Cohorts'!$A$2:$A$201,0)),""))</x:f>
      </x:c>
    </x:row>
    <x:row r="128" ht="60" customHeight="1">
      <x:c r="A128" s="23"/>
      <x:c r="B128" s="23"/>
      <x:c r="C128" s="23"/>
      <x:c r="D128" s="24"/>
      <x:c r="E128" s="24"/>
      <x:c r="F128" s="24"/>
      <x:c r="G128" s="23"/>
      <x:c r="H128" s="23"/>
      <x:c r="I128" s="23"/>
      <x:c r="J128" s="23"/>
      <x:c r="K128" s="24"/>
      <x:c r="L128" s="23"/>
      <x:c r="M128" s="23"/>
      <x:c r="N128" s="23"/>
      <x:c r="O128" s="24"/>
      <x:c r="P128" s="23"/>
      <x:c r="Q128" s="25" t="n">
        <x:f>IF(A128="",IF(COUNTA(B128:P128)&gt;0,1,0),(IF(COUNTIF($A$2:$A$201,A128)&gt;1,1,0)+IF(COUNTIF('Cohorts'!$A$2:$A$201,B128)&lt;&gt;1,1,0)+IF(C128="",1,0)+IF(OR(NOT(ISNUMBER(D128)),D128&lt;=0,D128&gt;R128),1,0)+IF(AND(E128&lt;&gt;"",OR(NOT(ISNUMBER(E128)),E128&lt;D128)),1,0)+IF(AND(G128="Held",OR(NOT(ISNUMBER(F128)),F128&lt;D128,F128&gt;R128)),1,0)+IF(AND(G128&lt;&gt;"Held",F128&lt;&gt;""),1,0)+IF(AND(J128="Accepted",OR(G128&lt;&gt;"Held",H128&lt;&gt;"Passed",I128="",M128="",NOT(ISNUMBER(K128)))),1,0)+IF(AND(J128="Rejected",OR(G128&lt;&gt;"Held",L128="",M128="",NOT(ISNUMBER(K128)))),1,0)+IF(AND(K128&lt;&gt;"",OR(NOT(ISNUMBER(K128)),K128&lt;F128,K128&gt;R128)),1,0)+IF(AND(G128&lt;&gt;"Held",G128&lt;&gt;"Scheduled",G128&lt;&gt;"Cancelled",G128&lt;&gt;"No-show",G128&lt;&gt;"Rescheduled"),1,0)+IF(AND(H128&lt;&gt;"Not assessed",H128&lt;&gt;"Passed",H128&lt;&gt;"Failed",H128&lt;&gt;"Pending evidence"),1,0)+IF(AND(J128&lt;&gt;"Not reviewed",J128&lt;&gt;"Accepted",J128&lt;&gt;"Rejected",J128&lt;&gt;"Pending review"),1,0)))</x:f>
        <x:v>0</x:v>
      </x:c>
      <x:c r="R128" s="23" t="str">
        <x:f>IF(B128="","",IFERROR(INDEX('Cohorts'!$F$2:$F$201,MATCH(B128,'Cohorts'!$A$2:$A$201,0)),""))</x:f>
      </x:c>
    </x:row>
    <x:row r="129" ht="60" customHeight="1">
      <x:c r="A129" s="23"/>
      <x:c r="B129" s="23"/>
      <x:c r="C129" s="23"/>
      <x:c r="D129" s="24"/>
      <x:c r="E129" s="24"/>
      <x:c r="F129" s="24"/>
      <x:c r="G129" s="23"/>
      <x:c r="H129" s="23"/>
      <x:c r="I129" s="23"/>
      <x:c r="J129" s="23"/>
      <x:c r="K129" s="24"/>
      <x:c r="L129" s="23"/>
      <x:c r="M129" s="23"/>
      <x:c r="N129" s="23"/>
      <x:c r="O129" s="24"/>
      <x:c r="P129" s="23"/>
      <x:c r="Q129" s="25" t="n">
        <x:f>IF(A129="",IF(COUNTA(B129:P129)&gt;0,1,0),(IF(COUNTIF($A$2:$A$201,A129)&gt;1,1,0)+IF(COUNTIF('Cohorts'!$A$2:$A$201,B129)&lt;&gt;1,1,0)+IF(C129="",1,0)+IF(OR(NOT(ISNUMBER(D129)),D129&lt;=0,D129&gt;R129),1,0)+IF(AND(E129&lt;&gt;"",OR(NOT(ISNUMBER(E129)),E129&lt;D129)),1,0)+IF(AND(G129="Held",OR(NOT(ISNUMBER(F129)),F129&lt;D129,F129&gt;R129)),1,0)+IF(AND(G129&lt;&gt;"Held",F129&lt;&gt;""),1,0)+IF(AND(J129="Accepted",OR(G129&lt;&gt;"Held",H129&lt;&gt;"Passed",I129="",M129="",NOT(ISNUMBER(K129)))),1,0)+IF(AND(J129="Rejected",OR(G129&lt;&gt;"Held",L129="",M129="",NOT(ISNUMBER(K129)))),1,0)+IF(AND(K129&lt;&gt;"",OR(NOT(ISNUMBER(K129)),K129&lt;F129,K129&gt;R129)),1,0)+IF(AND(G129&lt;&gt;"Held",G129&lt;&gt;"Scheduled",G129&lt;&gt;"Cancelled",G129&lt;&gt;"No-show",G129&lt;&gt;"Rescheduled"),1,0)+IF(AND(H129&lt;&gt;"Not assessed",H129&lt;&gt;"Passed",H129&lt;&gt;"Failed",H129&lt;&gt;"Pending evidence"),1,0)+IF(AND(J129&lt;&gt;"Not reviewed",J129&lt;&gt;"Accepted",J129&lt;&gt;"Rejected",J129&lt;&gt;"Pending review"),1,0)))</x:f>
        <x:v>0</x:v>
      </x:c>
      <x:c r="R129" s="23" t="str">
        <x:f>IF(B129="","",IFERROR(INDEX('Cohorts'!$F$2:$F$201,MATCH(B129,'Cohorts'!$A$2:$A$201,0)),""))</x:f>
      </x:c>
    </x:row>
    <x:row r="130" ht="60" customHeight="1">
      <x:c r="A130" s="23"/>
      <x:c r="B130" s="23"/>
      <x:c r="C130" s="23"/>
      <x:c r="D130" s="24"/>
      <x:c r="E130" s="24"/>
      <x:c r="F130" s="24"/>
      <x:c r="G130" s="23"/>
      <x:c r="H130" s="23"/>
      <x:c r="I130" s="23"/>
      <x:c r="J130" s="23"/>
      <x:c r="K130" s="24"/>
      <x:c r="L130" s="23"/>
      <x:c r="M130" s="23"/>
      <x:c r="N130" s="23"/>
      <x:c r="O130" s="24"/>
      <x:c r="P130" s="23"/>
      <x:c r="Q130" s="25" t="n">
        <x:f>IF(A130="",IF(COUNTA(B130:P130)&gt;0,1,0),(IF(COUNTIF($A$2:$A$201,A130)&gt;1,1,0)+IF(COUNTIF('Cohorts'!$A$2:$A$201,B130)&lt;&gt;1,1,0)+IF(C130="",1,0)+IF(OR(NOT(ISNUMBER(D130)),D130&lt;=0,D130&gt;R130),1,0)+IF(AND(E130&lt;&gt;"",OR(NOT(ISNUMBER(E130)),E130&lt;D130)),1,0)+IF(AND(G130="Held",OR(NOT(ISNUMBER(F130)),F130&lt;D130,F130&gt;R130)),1,0)+IF(AND(G130&lt;&gt;"Held",F130&lt;&gt;""),1,0)+IF(AND(J130="Accepted",OR(G130&lt;&gt;"Held",H130&lt;&gt;"Passed",I130="",M130="",NOT(ISNUMBER(K130)))),1,0)+IF(AND(J130="Rejected",OR(G130&lt;&gt;"Held",L130="",M130="",NOT(ISNUMBER(K130)))),1,0)+IF(AND(K130&lt;&gt;"",OR(NOT(ISNUMBER(K130)),K130&lt;F130,K130&gt;R130)),1,0)+IF(AND(G130&lt;&gt;"Held",G130&lt;&gt;"Scheduled",G130&lt;&gt;"Cancelled",G130&lt;&gt;"No-show",G130&lt;&gt;"Rescheduled"),1,0)+IF(AND(H130&lt;&gt;"Not assessed",H130&lt;&gt;"Passed",H130&lt;&gt;"Failed",H130&lt;&gt;"Pending evidence"),1,0)+IF(AND(J130&lt;&gt;"Not reviewed",J130&lt;&gt;"Accepted",J130&lt;&gt;"Rejected",J130&lt;&gt;"Pending review"),1,0)))</x:f>
        <x:v>0</x:v>
      </x:c>
      <x:c r="R130" s="23" t="str">
        <x:f>IF(B130="","",IFERROR(INDEX('Cohorts'!$F$2:$F$201,MATCH(B130,'Cohorts'!$A$2:$A$201,0)),""))</x:f>
      </x:c>
    </x:row>
    <x:row r="131" ht="60" customHeight="1">
      <x:c r="A131" s="23"/>
      <x:c r="B131" s="23"/>
      <x:c r="C131" s="23"/>
      <x:c r="D131" s="24"/>
      <x:c r="E131" s="24"/>
      <x:c r="F131" s="24"/>
      <x:c r="G131" s="23"/>
      <x:c r="H131" s="23"/>
      <x:c r="I131" s="23"/>
      <x:c r="J131" s="23"/>
      <x:c r="K131" s="24"/>
      <x:c r="L131" s="23"/>
      <x:c r="M131" s="23"/>
      <x:c r="N131" s="23"/>
      <x:c r="O131" s="24"/>
      <x:c r="P131" s="23"/>
      <x:c r="Q131" s="25" t="n">
        <x:f>IF(A131="",IF(COUNTA(B131:P131)&gt;0,1,0),(IF(COUNTIF($A$2:$A$201,A131)&gt;1,1,0)+IF(COUNTIF('Cohorts'!$A$2:$A$201,B131)&lt;&gt;1,1,0)+IF(C131="",1,0)+IF(OR(NOT(ISNUMBER(D131)),D131&lt;=0,D131&gt;R131),1,0)+IF(AND(E131&lt;&gt;"",OR(NOT(ISNUMBER(E131)),E131&lt;D131)),1,0)+IF(AND(G131="Held",OR(NOT(ISNUMBER(F131)),F131&lt;D131,F131&gt;R131)),1,0)+IF(AND(G131&lt;&gt;"Held",F131&lt;&gt;""),1,0)+IF(AND(J131="Accepted",OR(G131&lt;&gt;"Held",H131&lt;&gt;"Passed",I131="",M131="",NOT(ISNUMBER(K131)))),1,0)+IF(AND(J131="Rejected",OR(G131&lt;&gt;"Held",L131="",M131="",NOT(ISNUMBER(K131)))),1,0)+IF(AND(K131&lt;&gt;"",OR(NOT(ISNUMBER(K131)),K131&lt;F131,K131&gt;R131)),1,0)+IF(AND(G131&lt;&gt;"Held",G131&lt;&gt;"Scheduled",G131&lt;&gt;"Cancelled",G131&lt;&gt;"No-show",G131&lt;&gt;"Rescheduled"),1,0)+IF(AND(H131&lt;&gt;"Not assessed",H131&lt;&gt;"Passed",H131&lt;&gt;"Failed",H131&lt;&gt;"Pending evidence"),1,0)+IF(AND(J131&lt;&gt;"Not reviewed",J131&lt;&gt;"Accepted",J131&lt;&gt;"Rejected",J131&lt;&gt;"Pending review"),1,0)))</x:f>
        <x:v>0</x:v>
      </x:c>
      <x:c r="R131" s="23" t="str">
        <x:f>IF(B131="","",IFERROR(INDEX('Cohorts'!$F$2:$F$201,MATCH(B131,'Cohorts'!$A$2:$A$201,0)),""))</x:f>
      </x:c>
    </x:row>
    <x:row r="132" ht="60" customHeight="1">
      <x:c r="A132" s="23"/>
      <x:c r="B132" s="23"/>
      <x:c r="C132" s="23"/>
      <x:c r="D132" s="24"/>
      <x:c r="E132" s="24"/>
      <x:c r="F132" s="24"/>
      <x:c r="G132" s="23"/>
      <x:c r="H132" s="23"/>
      <x:c r="I132" s="23"/>
      <x:c r="J132" s="23"/>
      <x:c r="K132" s="24"/>
      <x:c r="L132" s="23"/>
      <x:c r="M132" s="23"/>
      <x:c r="N132" s="23"/>
      <x:c r="O132" s="24"/>
      <x:c r="P132" s="23"/>
      <x:c r="Q132" s="25" t="n">
        <x:f>IF(A132="",IF(COUNTA(B132:P132)&gt;0,1,0),(IF(COUNTIF($A$2:$A$201,A132)&gt;1,1,0)+IF(COUNTIF('Cohorts'!$A$2:$A$201,B132)&lt;&gt;1,1,0)+IF(C132="",1,0)+IF(OR(NOT(ISNUMBER(D132)),D132&lt;=0,D132&gt;R132),1,0)+IF(AND(E132&lt;&gt;"",OR(NOT(ISNUMBER(E132)),E132&lt;D132)),1,0)+IF(AND(G132="Held",OR(NOT(ISNUMBER(F132)),F132&lt;D132,F132&gt;R132)),1,0)+IF(AND(G132&lt;&gt;"Held",F132&lt;&gt;""),1,0)+IF(AND(J132="Accepted",OR(G132&lt;&gt;"Held",H132&lt;&gt;"Passed",I132="",M132="",NOT(ISNUMBER(K132)))),1,0)+IF(AND(J132="Rejected",OR(G132&lt;&gt;"Held",L132="",M132="",NOT(ISNUMBER(K132)))),1,0)+IF(AND(K132&lt;&gt;"",OR(NOT(ISNUMBER(K132)),K132&lt;F132,K132&gt;R132)),1,0)+IF(AND(G132&lt;&gt;"Held",G132&lt;&gt;"Scheduled",G132&lt;&gt;"Cancelled",G132&lt;&gt;"No-show",G132&lt;&gt;"Rescheduled"),1,0)+IF(AND(H132&lt;&gt;"Not assessed",H132&lt;&gt;"Passed",H132&lt;&gt;"Failed",H132&lt;&gt;"Pending evidence"),1,0)+IF(AND(J132&lt;&gt;"Not reviewed",J132&lt;&gt;"Accepted",J132&lt;&gt;"Rejected",J132&lt;&gt;"Pending review"),1,0)))</x:f>
        <x:v>0</x:v>
      </x:c>
      <x:c r="R132" s="23" t="str">
        <x:f>IF(B132="","",IFERROR(INDEX('Cohorts'!$F$2:$F$201,MATCH(B132,'Cohorts'!$A$2:$A$201,0)),""))</x:f>
      </x:c>
    </x:row>
    <x:row r="133" ht="60" customHeight="1">
      <x:c r="A133" s="23"/>
      <x:c r="B133" s="23"/>
      <x:c r="C133" s="23"/>
      <x:c r="D133" s="24"/>
      <x:c r="E133" s="24"/>
      <x:c r="F133" s="24"/>
      <x:c r="G133" s="23"/>
      <x:c r="H133" s="23"/>
      <x:c r="I133" s="23"/>
      <x:c r="J133" s="23"/>
      <x:c r="K133" s="24"/>
      <x:c r="L133" s="23"/>
      <x:c r="M133" s="23"/>
      <x:c r="N133" s="23"/>
      <x:c r="O133" s="24"/>
      <x:c r="P133" s="23"/>
      <x:c r="Q133" s="25" t="n">
        <x:f>IF(A133="",IF(COUNTA(B133:P133)&gt;0,1,0),(IF(COUNTIF($A$2:$A$201,A133)&gt;1,1,0)+IF(COUNTIF('Cohorts'!$A$2:$A$201,B133)&lt;&gt;1,1,0)+IF(C133="",1,0)+IF(OR(NOT(ISNUMBER(D133)),D133&lt;=0,D133&gt;R133),1,0)+IF(AND(E133&lt;&gt;"",OR(NOT(ISNUMBER(E133)),E133&lt;D133)),1,0)+IF(AND(G133="Held",OR(NOT(ISNUMBER(F133)),F133&lt;D133,F133&gt;R133)),1,0)+IF(AND(G133&lt;&gt;"Held",F133&lt;&gt;""),1,0)+IF(AND(J133="Accepted",OR(G133&lt;&gt;"Held",H133&lt;&gt;"Passed",I133="",M133="",NOT(ISNUMBER(K133)))),1,0)+IF(AND(J133="Rejected",OR(G133&lt;&gt;"Held",L133="",M133="",NOT(ISNUMBER(K133)))),1,0)+IF(AND(K133&lt;&gt;"",OR(NOT(ISNUMBER(K133)),K133&lt;F133,K133&gt;R133)),1,0)+IF(AND(G133&lt;&gt;"Held",G133&lt;&gt;"Scheduled",G133&lt;&gt;"Cancelled",G133&lt;&gt;"No-show",G133&lt;&gt;"Rescheduled"),1,0)+IF(AND(H133&lt;&gt;"Not assessed",H133&lt;&gt;"Passed",H133&lt;&gt;"Failed",H133&lt;&gt;"Pending evidence"),1,0)+IF(AND(J133&lt;&gt;"Not reviewed",J133&lt;&gt;"Accepted",J133&lt;&gt;"Rejected",J133&lt;&gt;"Pending review"),1,0)))</x:f>
        <x:v>0</x:v>
      </x:c>
      <x:c r="R133" s="23" t="str">
        <x:f>IF(B133="","",IFERROR(INDEX('Cohorts'!$F$2:$F$201,MATCH(B133,'Cohorts'!$A$2:$A$201,0)),""))</x:f>
      </x:c>
    </x:row>
    <x:row r="134" ht="60" customHeight="1">
      <x:c r="A134" s="23"/>
      <x:c r="B134" s="23"/>
      <x:c r="C134" s="23"/>
      <x:c r="D134" s="24"/>
      <x:c r="E134" s="24"/>
      <x:c r="F134" s="24"/>
      <x:c r="G134" s="23"/>
      <x:c r="H134" s="23"/>
      <x:c r="I134" s="23"/>
      <x:c r="J134" s="23"/>
      <x:c r="K134" s="24"/>
      <x:c r="L134" s="23"/>
      <x:c r="M134" s="23"/>
      <x:c r="N134" s="23"/>
      <x:c r="O134" s="24"/>
      <x:c r="P134" s="23"/>
      <x:c r="Q134" s="25" t="n">
        <x:f>IF(A134="",IF(COUNTA(B134:P134)&gt;0,1,0),(IF(COUNTIF($A$2:$A$201,A134)&gt;1,1,0)+IF(COUNTIF('Cohorts'!$A$2:$A$201,B134)&lt;&gt;1,1,0)+IF(C134="",1,0)+IF(OR(NOT(ISNUMBER(D134)),D134&lt;=0,D134&gt;R134),1,0)+IF(AND(E134&lt;&gt;"",OR(NOT(ISNUMBER(E134)),E134&lt;D134)),1,0)+IF(AND(G134="Held",OR(NOT(ISNUMBER(F134)),F134&lt;D134,F134&gt;R134)),1,0)+IF(AND(G134&lt;&gt;"Held",F134&lt;&gt;""),1,0)+IF(AND(J134="Accepted",OR(G134&lt;&gt;"Held",H134&lt;&gt;"Passed",I134="",M134="",NOT(ISNUMBER(K134)))),1,0)+IF(AND(J134="Rejected",OR(G134&lt;&gt;"Held",L134="",M134="",NOT(ISNUMBER(K134)))),1,0)+IF(AND(K134&lt;&gt;"",OR(NOT(ISNUMBER(K134)),K134&lt;F134,K134&gt;R134)),1,0)+IF(AND(G134&lt;&gt;"Held",G134&lt;&gt;"Scheduled",G134&lt;&gt;"Cancelled",G134&lt;&gt;"No-show",G134&lt;&gt;"Rescheduled"),1,0)+IF(AND(H134&lt;&gt;"Not assessed",H134&lt;&gt;"Passed",H134&lt;&gt;"Failed",H134&lt;&gt;"Pending evidence"),1,0)+IF(AND(J134&lt;&gt;"Not reviewed",J134&lt;&gt;"Accepted",J134&lt;&gt;"Rejected",J134&lt;&gt;"Pending review"),1,0)))</x:f>
        <x:v>0</x:v>
      </x:c>
      <x:c r="R134" s="23" t="str">
        <x:f>IF(B134="","",IFERROR(INDEX('Cohorts'!$F$2:$F$201,MATCH(B134,'Cohorts'!$A$2:$A$201,0)),""))</x:f>
      </x:c>
    </x:row>
    <x:row r="135" ht="60" customHeight="1">
      <x:c r="A135" s="23"/>
      <x:c r="B135" s="23"/>
      <x:c r="C135" s="23"/>
      <x:c r="D135" s="24"/>
      <x:c r="E135" s="24"/>
      <x:c r="F135" s="24"/>
      <x:c r="G135" s="23"/>
      <x:c r="H135" s="23"/>
      <x:c r="I135" s="23"/>
      <x:c r="J135" s="23"/>
      <x:c r="K135" s="24"/>
      <x:c r="L135" s="23"/>
      <x:c r="M135" s="23"/>
      <x:c r="N135" s="23"/>
      <x:c r="O135" s="24"/>
      <x:c r="P135" s="23"/>
      <x:c r="Q135" s="25" t="n">
        <x:f>IF(A135="",IF(COUNTA(B135:P135)&gt;0,1,0),(IF(COUNTIF($A$2:$A$201,A135)&gt;1,1,0)+IF(COUNTIF('Cohorts'!$A$2:$A$201,B135)&lt;&gt;1,1,0)+IF(C135="",1,0)+IF(OR(NOT(ISNUMBER(D135)),D135&lt;=0,D135&gt;R135),1,0)+IF(AND(E135&lt;&gt;"",OR(NOT(ISNUMBER(E135)),E135&lt;D135)),1,0)+IF(AND(G135="Held",OR(NOT(ISNUMBER(F135)),F135&lt;D135,F135&gt;R135)),1,0)+IF(AND(G135&lt;&gt;"Held",F135&lt;&gt;""),1,0)+IF(AND(J135="Accepted",OR(G135&lt;&gt;"Held",H135&lt;&gt;"Passed",I135="",M135="",NOT(ISNUMBER(K135)))),1,0)+IF(AND(J135="Rejected",OR(G135&lt;&gt;"Held",L135="",M135="",NOT(ISNUMBER(K135)))),1,0)+IF(AND(K135&lt;&gt;"",OR(NOT(ISNUMBER(K135)),K135&lt;F135,K135&gt;R135)),1,0)+IF(AND(G135&lt;&gt;"Held",G135&lt;&gt;"Scheduled",G135&lt;&gt;"Cancelled",G135&lt;&gt;"No-show",G135&lt;&gt;"Rescheduled"),1,0)+IF(AND(H135&lt;&gt;"Not assessed",H135&lt;&gt;"Passed",H135&lt;&gt;"Failed",H135&lt;&gt;"Pending evidence"),1,0)+IF(AND(J135&lt;&gt;"Not reviewed",J135&lt;&gt;"Accepted",J135&lt;&gt;"Rejected",J135&lt;&gt;"Pending review"),1,0)))</x:f>
        <x:v>0</x:v>
      </x:c>
      <x:c r="R135" s="23" t="str">
        <x:f>IF(B135="","",IFERROR(INDEX('Cohorts'!$F$2:$F$201,MATCH(B135,'Cohorts'!$A$2:$A$201,0)),""))</x:f>
      </x:c>
    </x:row>
    <x:row r="136" ht="60" customHeight="1">
      <x:c r="A136" s="23"/>
      <x:c r="B136" s="23"/>
      <x:c r="C136" s="23"/>
      <x:c r="D136" s="24"/>
      <x:c r="E136" s="24"/>
      <x:c r="F136" s="24"/>
      <x:c r="G136" s="23"/>
      <x:c r="H136" s="23"/>
      <x:c r="I136" s="23"/>
      <x:c r="J136" s="23"/>
      <x:c r="K136" s="24"/>
      <x:c r="L136" s="23"/>
      <x:c r="M136" s="23"/>
      <x:c r="N136" s="23"/>
      <x:c r="O136" s="24"/>
      <x:c r="P136" s="23"/>
      <x:c r="Q136" s="25" t="n">
        <x:f>IF(A136="",IF(COUNTA(B136:P136)&gt;0,1,0),(IF(COUNTIF($A$2:$A$201,A136)&gt;1,1,0)+IF(COUNTIF('Cohorts'!$A$2:$A$201,B136)&lt;&gt;1,1,0)+IF(C136="",1,0)+IF(OR(NOT(ISNUMBER(D136)),D136&lt;=0,D136&gt;R136),1,0)+IF(AND(E136&lt;&gt;"",OR(NOT(ISNUMBER(E136)),E136&lt;D136)),1,0)+IF(AND(G136="Held",OR(NOT(ISNUMBER(F136)),F136&lt;D136,F136&gt;R136)),1,0)+IF(AND(G136&lt;&gt;"Held",F136&lt;&gt;""),1,0)+IF(AND(J136="Accepted",OR(G136&lt;&gt;"Held",H136&lt;&gt;"Passed",I136="",M136="",NOT(ISNUMBER(K136)))),1,0)+IF(AND(J136="Rejected",OR(G136&lt;&gt;"Held",L136="",M136="",NOT(ISNUMBER(K136)))),1,0)+IF(AND(K136&lt;&gt;"",OR(NOT(ISNUMBER(K136)),K136&lt;F136,K136&gt;R136)),1,0)+IF(AND(G136&lt;&gt;"Held",G136&lt;&gt;"Scheduled",G136&lt;&gt;"Cancelled",G136&lt;&gt;"No-show",G136&lt;&gt;"Rescheduled"),1,0)+IF(AND(H136&lt;&gt;"Not assessed",H136&lt;&gt;"Passed",H136&lt;&gt;"Failed",H136&lt;&gt;"Pending evidence"),1,0)+IF(AND(J136&lt;&gt;"Not reviewed",J136&lt;&gt;"Accepted",J136&lt;&gt;"Rejected",J136&lt;&gt;"Pending review"),1,0)))</x:f>
        <x:v>0</x:v>
      </x:c>
      <x:c r="R136" s="23" t="str">
        <x:f>IF(B136="","",IFERROR(INDEX('Cohorts'!$F$2:$F$201,MATCH(B136,'Cohorts'!$A$2:$A$201,0)),""))</x:f>
      </x:c>
    </x:row>
    <x:row r="137" ht="60" customHeight="1">
      <x:c r="A137" s="23"/>
      <x:c r="B137" s="23"/>
      <x:c r="C137" s="23"/>
      <x:c r="D137" s="24"/>
      <x:c r="E137" s="24"/>
      <x:c r="F137" s="24"/>
      <x:c r="G137" s="23"/>
      <x:c r="H137" s="23"/>
      <x:c r="I137" s="23"/>
      <x:c r="J137" s="23"/>
      <x:c r="K137" s="24"/>
      <x:c r="L137" s="23"/>
      <x:c r="M137" s="23"/>
      <x:c r="N137" s="23"/>
      <x:c r="O137" s="24"/>
      <x:c r="P137" s="23"/>
      <x:c r="Q137" s="25" t="n">
        <x:f>IF(A137="",IF(COUNTA(B137:P137)&gt;0,1,0),(IF(COUNTIF($A$2:$A$201,A137)&gt;1,1,0)+IF(COUNTIF('Cohorts'!$A$2:$A$201,B137)&lt;&gt;1,1,0)+IF(C137="",1,0)+IF(OR(NOT(ISNUMBER(D137)),D137&lt;=0,D137&gt;R137),1,0)+IF(AND(E137&lt;&gt;"",OR(NOT(ISNUMBER(E137)),E137&lt;D137)),1,0)+IF(AND(G137="Held",OR(NOT(ISNUMBER(F137)),F137&lt;D137,F137&gt;R137)),1,0)+IF(AND(G137&lt;&gt;"Held",F137&lt;&gt;""),1,0)+IF(AND(J137="Accepted",OR(G137&lt;&gt;"Held",H137&lt;&gt;"Passed",I137="",M137="",NOT(ISNUMBER(K137)))),1,0)+IF(AND(J137="Rejected",OR(G137&lt;&gt;"Held",L137="",M137="",NOT(ISNUMBER(K137)))),1,0)+IF(AND(K137&lt;&gt;"",OR(NOT(ISNUMBER(K137)),K137&lt;F137,K137&gt;R137)),1,0)+IF(AND(G137&lt;&gt;"Held",G137&lt;&gt;"Scheduled",G137&lt;&gt;"Cancelled",G137&lt;&gt;"No-show",G137&lt;&gt;"Rescheduled"),1,0)+IF(AND(H137&lt;&gt;"Not assessed",H137&lt;&gt;"Passed",H137&lt;&gt;"Failed",H137&lt;&gt;"Pending evidence"),1,0)+IF(AND(J137&lt;&gt;"Not reviewed",J137&lt;&gt;"Accepted",J137&lt;&gt;"Rejected",J137&lt;&gt;"Pending review"),1,0)))</x:f>
        <x:v>0</x:v>
      </x:c>
      <x:c r="R137" s="23" t="str">
        <x:f>IF(B137="","",IFERROR(INDEX('Cohorts'!$F$2:$F$201,MATCH(B137,'Cohorts'!$A$2:$A$201,0)),""))</x:f>
      </x:c>
    </x:row>
    <x:row r="138" ht="60" customHeight="1">
      <x:c r="A138" s="23"/>
      <x:c r="B138" s="23"/>
      <x:c r="C138" s="23"/>
      <x:c r="D138" s="24"/>
      <x:c r="E138" s="24"/>
      <x:c r="F138" s="24"/>
      <x:c r="G138" s="23"/>
      <x:c r="H138" s="23"/>
      <x:c r="I138" s="23"/>
      <x:c r="J138" s="23"/>
      <x:c r="K138" s="24"/>
      <x:c r="L138" s="23"/>
      <x:c r="M138" s="23"/>
      <x:c r="N138" s="23"/>
      <x:c r="O138" s="24"/>
      <x:c r="P138" s="23"/>
      <x:c r="Q138" s="25" t="n">
        <x:f>IF(A138="",IF(COUNTA(B138:P138)&gt;0,1,0),(IF(COUNTIF($A$2:$A$201,A138)&gt;1,1,0)+IF(COUNTIF('Cohorts'!$A$2:$A$201,B138)&lt;&gt;1,1,0)+IF(C138="",1,0)+IF(OR(NOT(ISNUMBER(D138)),D138&lt;=0,D138&gt;R138),1,0)+IF(AND(E138&lt;&gt;"",OR(NOT(ISNUMBER(E138)),E138&lt;D138)),1,0)+IF(AND(G138="Held",OR(NOT(ISNUMBER(F138)),F138&lt;D138,F138&gt;R138)),1,0)+IF(AND(G138&lt;&gt;"Held",F138&lt;&gt;""),1,0)+IF(AND(J138="Accepted",OR(G138&lt;&gt;"Held",H138&lt;&gt;"Passed",I138="",M138="",NOT(ISNUMBER(K138)))),1,0)+IF(AND(J138="Rejected",OR(G138&lt;&gt;"Held",L138="",M138="",NOT(ISNUMBER(K138)))),1,0)+IF(AND(K138&lt;&gt;"",OR(NOT(ISNUMBER(K138)),K138&lt;F138,K138&gt;R138)),1,0)+IF(AND(G138&lt;&gt;"Held",G138&lt;&gt;"Scheduled",G138&lt;&gt;"Cancelled",G138&lt;&gt;"No-show",G138&lt;&gt;"Rescheduled"),1,0)+IF(AND(H138&lt;&gt;"Not assessed",H138&lt;&gt;"Passed",H138&lt;&gt;"Failed",H138&lt;&gt;"Pending evidence"),1,0)+IF(AND(J138&lt;&gt;"Not reviewed",J138&lt;&gt;"Accepted",J138&lt;&gt;"Rejected",J138&lt;&gt;"Pending review"),1,0)))</x:f>
        <x:v>0</x:v>
      </x:c>
      <x:c r="R138" s="23" t="str">
        <x:f>IF(B138="","",IFERROR(INDEX('Cohorts'!$F$2:$F$201,MATCH(B138,'Cohorts'!$A$2:$A$201,0)),""))</x:f>
      </x:c>
    </x:row>
    <x:row r="139" ht="60" customHeight="1">
      <x:c r="A139" s="23"/>
      <x:c r="B139" s="23"/>
      <x:c r="C139" s="23"/>
      <x:c r="D139" s="24"/>
      <x:c r="E139" s="24"/>
      <x:c r="F139" s="24"/>
      <x:c r="G139" s="23"/>
      <x:c r="H139" s="23"/>
      <x:c r="I139" s="23"/>
      <x:c r="J139" s="23"/>
      <x:c r="K139" s="24"/>
      <x:c r="L139" s="23"/>
      <x:c r="M139" s="23"/>
      <x:c r="N139" s="23"/>
      <x:c r="O139" s="24"/>
      <x:c r="P139" s="23"/>
      <x:c r="Q139" s="25" t="n">
        <x:f>IF(A139="",IF(COUNTA(B139:P139)&gt;0,1,0),(IF(COUNTIF($A$2:$A$201,A139)&gt;1,1,0)+IF(COUNTIF('Cohorts'!$A$2:$A$201,B139)&lt;&gt;1,1,0)+IF(C139="",1,0)+IF(OR(NOT(ISNUMBER(D139)),D139&lt;=0,D139&gt;R139),1,0)+IF(AND(E139&lt;&gt;"",OR(NOT(ISNUMBER(E139)),E139&lt;D139)),1,0)+IF(AND(G139="Held",OR(NOT(ISNUMBER(F139)),F139&lt;D139,F139&gt;R139)),1,0)+IF(AND(G139&lt;&gt;"Held",F139&lt;&gt;""),1,0)+IF(AND(J139="Accepted",OR(G139&lt;&gt;"Held",H139&lt;&gt;"Passed",I139="",M139="",NOT(ISNUMBER(K139)))),1,0)+IF(AND(J139="Rejected",OR(G139&lt;&gt;"Held",L139="",M139="",NOT(ISNUMBER(K139)))),1,0)+IF(AND(K139&lt;&gt;"",OR(NOT(ISNUMBER(K139)),K139&lt;F139,K139&gt;R139)),1,0)+IF(AND(G139&lt;&gt;"Held",G139&lt;&gt;"Scheduled",G139&lt;&gt;"Cancelled",G139&lt;&gt;"No-show",G139&lt;&gt;"Rescheduled"),1,0)+IF(AND(H139&lt;&gt;"Not assessed",H139&lt;&gt;"Passed",H139&lt;&gt;"Failed",H139&lt;&gt;"Pending evidence"),1,0)+IF(AND(J139&lt;&gt;"Not reviewed",J139&lt;&gt;"Accepted",J139&lt;&gt;"Rejected",J139&lt;&gt;"Pending review"),1,0)))</x:f>
        <x:v>0</x:v>
      </x:c>
      <x:c r="R139" s="23" t="str">
        <x:f>IF(B139="","",IFERROR(INDEX('Cohorts'!$F$2:$F$201,MATCH(B139,'Cohorts'!$A$2:$A$201,0)),""))</x:f>
      </x:c>
    </x:row>
    <x:row r="140" ht="60" customHeight="1">
      <x:c r="A140" s="23"/>
      <x:c r="B140" s="23"/>
      <x:c r="C140" s="23"/>
      <x:c r="D140" s="24"/>
      <x:c r="E140" s="24"/>
      <x:c r="F140" s="24"/>
      <x:c r="G140" s="23"/>
      <x:c r="H140" s="23"/>
      <x:c r="I140" s="23"/>
      <x:c r="J140" s="23"/>
      <x:c r="K140" s="24"/>
      <x:c r="L140" s="23"/>
      <x:c r="M140" s="23"/>
      <x:c r="N140" s="23"/>
      <x:c r="O140" s="24"/>
      <x:c r="P140" s="23"/>
      <x:c r="Q140" s="25" t="n">
        <x:f>IF(A140="",IF(COUNTA(B140:P140)&gt;0,1,0),(IF(COUNTIF($A$2:$A$201,A140)&gt;1,1,0)+IF(COUNTIF('Cohorts'!$A$2:$A$201,B140)&lt;&gt;1,1,0)+IF(C140="",1,0)+IF(OR(NOT(ISNUMBER(D140)),D140&lt;=0,D140&gt;R140),1,0)+IF(AND(E140&lt;&gt;"",OR(NOT(ISNUMBER(E140)),E140&lt;D140)),1,0)+IF(AND(G140="Held",OR(NOT(ISNUMBER(F140)),F140&lt;D140,F140&gt;R140)),1,0)+IF(AND(G140&lt;&gt;"Held",F140&lt;&gt;""),1,0)+IF(AND(J140="Accepted",OR(G140&lt;&gt;"Held",H140&lt;&gt;"Passed",I140="",M140="",NOT(ISNUMBER(K140)))),1,0)+IF(AND(J140="Rejected",OR(G140&lt;&gt;"Held",L140="",M140="",NOT(ISNUMBER(K140)))),1,0)+IF(AND(K140&lt;&gt;"",OR(NOT(ISNUMBER(K140)),K140&lt;F140,K140&gt;R140)),1,0)+IF(AND(G140&lt;&gt;"Held",G140&lt;&gt;"Scheduled",G140&lt;&gt;"Cancelled",G140&lt;&gt;"No-show",G140&lt;&gt;"Rescheduled"),1,0)+IF(AND(H140&lt;&gt;"Not assessed",H140&lt;&gt;"Passed",H140&lt;&gt;"Failed",H140&lt;&gt;"Pending evidence"),1,0)+IF(AND(J140&lt;&gt;"Not reviewed",J140&lt;&gt;"Accepted",J140&lt;&gt;"Rejected",J140&lt;&gt;"Pending review"),1,0)))</x:f>
        <x:v>0</x:v>
      </x:c>
      <x:c r="R140" s="23" t="str">
        <x:f>IF(B140="","",IFERROR(INDEX('Cohorts'!$F$2:$F$201,MATCH(B140,'Cohorts'!$A$2:$A$201,0)),""))</x:f>
      </x:c>
    </x:row>
    <x:row r="141" ht="60" customHeight="1">
      <x:c r="A141" s="23"/>
      <x:c r="B141" s="23"/>
      <x:c r="C141" s="23"/>
      <x:c r="D141" s="24"/>
      <x:c r="E141" s="24"/>
      <x:c r="F141" s="24"/>
      <x:c r="G141" s="23"/>
      <x:c r="H141" s="23"/>
      <x:c r="I141" s="23"/>
      <x:c r="J141" s="23"/>
      <x:c r="K141" s="24"/>
      <x:c r="L141" s="23"/>
      <x:c r="M141" s="23"/>
      <x:c r="N141" s="23"/>
      <x:c r="O141" s="24"/>
      <x:c r="P141" s="23"/>
      <x:c r="Q141" s="25" t="n">
        <x:f>IF(A141="",IF(COUNTA(B141:P141)&gt;0,1,0),(IF(COUNTIF($A$2:$A$201,A141)&gt;1,1,0)+IF(COUNTIF('Cohorts'!$A$2:$A$201,B141)&lt;&gt;1,1,0)+IF(C141="",1,0)+IF(OR(NOT(ISNUMBER(D141)),D141&lt;=0,D141&gt;R141),1,0)+IF(AND(E141&lt;&gt;"",OR(NOT(ISNUMBER(E141)),E141&lt;D141)),1,0)+IF(AND(G141="Held",OR(NOT(ISNUMBER(F141)),F141&lt;D141,F141&gt;R141)),1,0)+IF(AND(G141&lt;&gt;"Held",F141&lt;&gt;""),1,0)+IF(AND(J141="Accepted",OR(G141&lt;&gt;"Held",H141&lt;&gt;"Passed",I141="",M141="",NOT(ISNUMBER(K141)))),1,0)+IF(AND(J141="Rejected",OR(G141&lt;&gt;"Held",L141="",M141="",NOT(ISNUMBER(K141)))),1,0)+IF(AND(K141&lt;&gt;"",OR(NOT(ISNUMBER(K141)),K141&lt;F141,K141&gt;R141)),1,0)+IF(AND(G141&lt;&gt;"Held",G141&lt;&gt;"Scheduled",G141&lt;&gt;"Cancelled",G141&lt;&gt;"No-show",G141&lt;&gt;"Rescheduled"),1,0)+IF(AND(H141&lt;&gt;"Not assessed",H141&lt;&gt;"Passed",H141&lt;&gt;"Failed",H141&lt;&gt;"Pending evidence"),1,0)+IF(AND(J141&lt;&gt;"Not reviewed",J141&lt;&gt;"Accepted",J141&lt;&gt;"Rejected",J141&lt;&gt;"Pending review"),1,0)))</x:f>
        <x:v>0</x:v>
      </x:c>
      <x:c r="R141" s="23" t="str">
        <x:f>IF(B141="","",IFERROR(INDEX('Cohorts'!$F$2:$F$201,MATCH(B141,'Cohorts'!$A$2:$A$201,0)),""))</x:f>
      </x:c>
    </x:row>
    <x:row r="142" ht="60" customHeight="1">
      <x:c r="A142" s="23"/>
      <x:c r="B142" s="23"/>
      <x:c r="C142" s="23"/>
      <x:c r="D142" s="24"/>
      <x:c r="E142" s="24"/>
      <x:c r="F142" s="24"/>
      <x:c r="G142" s="23"/>
      <x:c r="H142" s="23"/>
      <x:c r="I142" s="23"/>
      <x:c r="J142" s="23"/>
      <x:c r="K142" s="24"/>
      <x:c r="L142" s="23"/>
      <x:c r="M142" s="23"/>
      <x:c r="N142" s="23"/>
      <x:c r="O142" s="24"/>
      <x:c r="P142" s="23"/>
      <x:c r="Q142" s="25" t="n">
        <x:f>IF(A142="",IF(COUNTA(B142:P142)&gt;0,1,0),(IF(COUNTIF($A$2:$A$201,A142)&gt;1,1,0)+IF(COUNTIF('Cohorts'!$A$2:$A$201,B142)&lt;&gt;1,1,0)+IF(C142="",1,0)+IF(OR(NOT(ISNUMBER(D142)),D142&lt;=0,D142&gt;R142),1,0)+IF(AND(E142&lt;&gt;"",OR(NOT(ISNUMBER(E142)),E142&lt;D142)),1,0)+IF(AND(G142="Held",OR(NOT(ISNUMBER(F142)),F142&lt;D142,F142&gt;R142)),1,0)+IF(AND(G142&lt;&gt;"Held",F142&lt;&gt;""),1,0)+IF(AND(J142="Accepted",OR(G142&lt;&gt;"Held",H142&lt;&gt;"Passed",I142="",M142="",NOT(ISNUMBER(K142)))),1,0)+IF(AND(J142="Rejected",OR(G142&lt;&gt;"Held",L142="",M142="",NOT(ISNUMBER(K142)))),1,0)+IF(AND(K142&lt;&gt;"",OR(NOT(ISNUMBER(K142)),K142&lt;F142,K142&gt;R142)),1,0)+IF(AND(G142&lt;&gt;"Held",G142&lt;&gt;"Scheduled",G142&lt;&gt;"Cancelled",G142&lt;&gt;"No-show",G142&lt;&gt;"Rescheduled"),1,0)+IF(AND(H142&lt;&gt;"Not assessed",H142&lt;&gt;"Passed",H142&lt;&gt;"Failed",H142&lt;&gt;"Pending evidence"),1,0)+IF(AND(J142&lt;&gt;"Not reviewed",J142&lt;&gt;"Accepted",J142&lt;&gt;"Rejected",J142&lt;&gt;"Pending review"),1,0)))</x:f>
        <x:v>0</x:v>
      </x:c>
      <x:c r="R142" s="23" t="str">
        <x:f>IF(B142="","",IFERROR(INDEX('Cohorts'!$F$2:$F$201,MATCH(B142,'Cohorts'!$A$2:$A$201,0)),""))</x:f>
      </x:c>
    </x:row>
    <x:row r="143" ht="60" customHeight="1">
      <x:c r="A143" s="23"/>
      <x:c r="B143" s="23"/>
      <x:c r="C143" s="23"/>
      <x:c r="D143" s="24"/>
      <x:c r="E143" s="24"/>
      <x:c r="F143" s="24"/>
      <x:c r="G143" s="23"/>
      <x:c r="H143" s="23"/>
      <x:c r="I143" s="23"/>
      <x:c r="J143" s="23"/>
      <x:c r="K143" s="24"/>
      <x:c r="L143" s="23"/>
      <x:c r="M143" s="23"/>
      <x:c r="N143" s="23"/>
      <x:c r="O143" s="24"/>
      <x:c r="P143" s="23"/>
      <x:c r="Q143" s="25" t="n">
        <x:f>IF(A143="",IF(COUNTA(B143:P143)&gt;0,1,0),(IF(COUNTIF($A$2:$A$201,A143)&gt;1,1,0)+IF(COUNTIF('Cohorts'!$A$2:$A$201,B143)&lt;&gt;1,1,0)+IF(C143="",1,0)+IF(OR(NOT(ISNUMBER(D143)),D143&lt;=0,D143&gt;R143),1,0)+IF(AND(E143&lt;&gt;"",OR(NOT(ISNUMBER(E143)),E143&lt;D143)),1,0)+IF(AND(G143="Held",OR(NOT(ISNUMBER(F143)),F143&lt;D143,F143&gt;R143)),1,0)+IF(AND(G143&lt;&gt;"Held",F143&lt;&gt;""),1,0)+IF(AND(J143="Accepted",OR(G143&lt;&gt;"Held",H143&lt;&gt;"Passed",I143="",M143="",NOT(ISNUMBER(K143)))),1,0)+IF(AND(J143="Rejected",OR(G143&lt;&gt;"Held",L143="",M143="",NOT(ISNUMBER(K143)))),1,0)+IF(AND(K143&lt;&gt;"",OR(NOT(ISNUMBER(K143)),K143&lt;F143,K143&gt;R143)),1,0)+IF(AND(G143&lt;&gt;"Held",G143&lt;&gt;"Scheduled",G143&lt;&gt;"Cancelled",G143&lt;&gt;"No-show",G143&lt;&gt;"Rescheduled"),1,0)+IF(AND(H143&lt;&gt;"Not assessed",H143&lt;&gt;"Passed",H143&lt;&gt;"Failed",H143&lt;&gt;"Pending evidence"),1,0)+IF(AND(J143&lt;&gt;"Not reviewed",J143&lt;&gt;"Accepted",J143&lt;&gt;"Rejected",J143&lt;&gt;"Pending review"),1,0)))</x:f>
        <x:v>0</x:v>
      </x:c>
      <x:c r="R143" s="23" t="str">
        <x:f>IF(B143="","",IFERROR(INDEX('Cohorts'!$F$2:$F$201,MATCH(B143,'Cohorts'!$A$2:$A$201,0)),""))</x:f>
      </x:c>
    </x:row>
    <x:row r="144" ht="60" customHeight="1">
      <x:c r="A144" s="23"/>
      <x:c r="B144" s="23"/>
      <x:c r="C144" s="23"/>
      <x:c r="D144" s="24"/>
      <x:c r="E144" s="24"/>
      <x:c r="F144" s="24"/>
      <x:c r="G144" s="23"/>
      <x:c r="H144" s="23"/>
      <x:c r="I144" s="23"/>
      <x:c r="J144" s="23"/>
      <x:c r="K144" s="24"/>
      <x:c r="L144" s="23"/>
      <x:c r="M144" s="23"/>
      <x:c r="N144" s="23"/>
      <x:c r="O144" s="24"/>
      <x:c r="P144" s="23"/>
      <x:c r="Q144" s="25" t="n">
        <x:f>IF(A144="",IF(COUNTA(B144:P144)&gt;0,1,0),(IF(COUNTIF($A$2:$A$201,A144)&gt;1,1,0)+IF(COUNTIF('Cohorts'!$A$2:$A$201,B144)&lt;&gt;1,1,0)+IF(C144="",1,0)+IF(OR(NOT(ISNUMBER(D144)),D144&lt;=0,D144&gt;R144),1,0)+IF(AND(E144&lt;&gt;"",OR(NOT(ISNUMBER(E144)),E144&lt;D144)),1,0)+IF(AND(G144="Held",OR(NOT(ISNUMBER(F144)),F144&lt;D144,F144&gt;R144)),1,0)+IF(AND(G144&lt;&gt;"Held",F144&lt;&gt;""),1,0)+IF(AND(J144="Accepted",OR(G144&lt;&gt;"Held",H144&lt;&gt;"Passed",I144="",M144="",NOT(ISNUMBER(K144)))),1,0)+IF(AND(J144="Rejected",OR(G144&lt;&gt;"Held",L144="",M144="",NOT(ISNUMBER(K144)))),1,0)+IF(AND(K144&lt;&gt;"",OR(NOT(ISNUMBER(K144)),K144&lt;F144,K144&gt;R144)),1,0)+IF(AND(G144&lt;&gt;"Held",G144&lt;&gt;"Scheduled",G144&lt;&gt;"Cancelled",G144&lt;&gt;"No-show",G144&lt;&gt;"Rescheduled"),1,0)+IF(AND(H144&lt;&gt;"Not assessed",H144&lt;&gt;"Passed",H144&lt;&gt;"Failed",H144&lt;&gt;"Pending evidence"),1,0)+IF(AND(J144&lt;&gt;"Not reviewed",J144&lt;&gt;"Accepted",J144&lt;&gt;"Rejected",J144&lt;&gt;"Pending review"),1,0)))</x:f>
        <x:v>0</x:v>
      </x:c>
      <x:c r="R144" s="23" t="str">
        <x:f>IF(B144="","",IFERROR(INDEX('Cohorts'!$F$2:$F$201,MATCH(B144,'Cohorts'!$A$2:$A$201,0)),""))</x:f>
      </x:c>
    </x:row>
    <x:row r="145" ht="60" customHeight="1">
      <x:c r="A145" s="23"/>
      <x:c r="B145" s="23"/>
      <x:c r="C145" s="23"/>
      <x:c r="D145" s="24"/>
      <x:c r="E145" s="24"/>
      <x:c r="F145" s="24"/>
      <x:c r="G145" s="23"/>
      <x:c r="H145" s="23"/>
      <x:c r="I145" s="23"/>
      <x:c r="J145" s="23"/>
      <x:c r="K145" s="24"/>
      <x:c r="L145" s="23"/>
      <x:c r="M145" s="23"/>
      <x:c r="N145" s="23"/>
      <x:c r="O145" s="24"/>
      <x:c r="P145" s="23"/>
      <x:c r="Q145" s="25" t="n">
        <x:f>IF(A145="",IF(COUNTA(B145:P145)&gt;0,1,0),(IF(COUNTIF($A$2:$A$201,A145)&gt;1,1,0)+IF(COUNTIF('Cohorts'!$A$2:$A$201,B145)&lt;&gt;1,1,0)+IF(C145="",1,0)+IF(OR(NOT(ISNUMBER(D145)),D145&lt;=0,D145&gt;R145),1,0)+IF(AND(E145&lt;&gt;"",OR(NOT(ISNUMBER(E145)),E145&lt;D145)),1,0)+IF(AND(G145="Held",OR(NOT(ISNUMBER(F145)),F145&lt;D145,F145&gt;R145)),1,0)+IF(AND(G145&lt;&gt;"Held",F145&lt;&gt;""),1,0)+IF(AND(J145="Accepted",OR(G145&lt;&gt;"Held",H145&lt;&gt;"Passed",I145="",M145="",NOT(ISNUMBER(K145)))),1,0)+IF(AND(J145="Rejected",OR(G145&lt;&gt;"Held",L145="",M145="",NOT(ISNUMBER(K145)))),1,0)+IF(AND(K145&lt;&gt;"",OR(NOT(ISNUMBER(K145)),K145&lt;F145,K145&gt;R145)),1,0)+IF(AND(G145&lt;&gt;"Held",G145&lt;&gt;"Scheduled",G145&lt;&gt;"Cancelled",G145&lt;&gt;"No-show",G145&lt;&gt;"Rescheduled"),1,0)+IF(AND(H145&lt;&gt;"Not assessed",H145&lt;&gt;"Passed",H145&lt;&gt;"Failed",H145&lt;&gt;"Pending evidence"),1,0)+IF(AND(J145&lt;&gt;"Not reviewed",J145&lt;&gt;"Accepted",J145&lt;&gt;"Rejected",J145&lt;&gt;"Pending review"),1,0)))</x:f>
        <x:v>0</x:v>
      </x:c>
      <x:c r="R145" s="23" t="str">
        <x:f>IF(B145="","",IFERROR(INDEX('Cohorts'!$F$2:$F$201,MATCH(B145,'Cohorts'!$A$2:$A$201,0)),""))</x:f>
      </x:c>
    </x:row>
    <x:row r="146" ht="60" customHeight="1">
      <x:c r="A146" s="23"/>
      <x:c r="B146" s="23"/>
      <x:c r="C146" s="23"/>
      <x:c r="D146" s="24"/>
      <x:c r="E146" s="24"/>
      <x:c r="F146" s="24"/>
      <x:c r="G146" s="23"/>
      <x:c r="H146" s="23"/>
      <x:c r="I146" s="23"/>
      <x:c r="J146" s="23"/>
      <x:c r="K146" s="24"/>
      <x:c r="L146" s="23"/>
      <x:c r="M146" s="23"/>
      <x:c r="N146" s="23"/>
      <x:c r="O146" s="24"/>
      <x:c r="P146" s="23"/>
      <x:c r="Q146" s="25" t="n">
        <x:f>IF(A146="",IF(COUNTA(B146:P146)&gt;0,1,0),(IF(COUNTIF($A$2:$A$201,A146)&gt;1,1,0)+IF(COUNTIF('Cohorts'!$A$2:$A$201,B146)&lt;&gt;1,1,0)+IF(C146="",1,0)+IF(OR(NOT(ISNUMBER(D146)),D146&lt;=0,D146&gt;R146),1,0)+IF(AND(E146&lt;&gt;"",OR(NOT(ISNUMBER(E146)),E146&lt;D146)),1,0)+IF(AND(G146="Held",OR(NOT(ISNUMBER(F146)),F146&lt;D146,F146&gt;R146)),1,0)+IF(AND(G146&lt;&gt;"Held",F146&lt;&gt;""),1,0)+IF(AND(J146="Accepted",OR(G146&lt;&gt;"Held",H146&lt;&gt;"Passed",I146="",M146="",NOT(ISNUMBER(K146)))),1,0)+IF(AND(J146="Rejected",OR(G146&lt;&gt;"Held",L146="",M146="",NOT(ISNUMBER(K146)))),1,0)+IF(AND(K146&lt;&gt;"",OR(NOT(ISNUMBER(K146)),K146&lt;F146,K146&gt;R146)),1,0)+IF(AND(G146&lt;&gt;"Held",G146&lt;&gt;"Scheduled",G146&lt;&gt;"Cancelled",G146&lt;&gt;"No-show",G146&lt;&gt;"Rescheduled"),1,0)+IF(AND(H146&lt;&gt;"Not assessed",H146&lt;&gt;"Passed",H146&lt;&gt;"Failed",H146&lt;&gt;"Pending evidence"),1,0)+IF(AND(J146&lt;&gt;"Not reviewed",J146&lt;&gt;"Accepted",J146&lt;&gt;"Rejected",J146&lt;&gt;"Pending review"),1,0)))</x:f>
        <x:v>0</x:v>
      </x:c>
      <x:c r="R146" s="23" t="str">
        <x:f>IF(B146="","",IFERROR(INDEX('Cohorts'!$F$2:$F$201,MATCH(B146,'Cohorts'!$A$2:$A$201,0)),""))</x:f>
      </x:c>
    </x:row>
    <x:row r="147" ht="60" customHeight="1">
      <x:c r="A147" s="23"/>
      <x:c r="B147" s="23"/>
      <x:c r="C147" s="23"/>
      <x:c r="D147" s="24"/>
      <x:c r="E147" s="24"/>
      <x:c r="F147" s="24"/>
      <x:c r="G147" s="23"/>
      <x:c r="H147" s="23"/>
      <x:c r="I147" s="23"/>
      <x:c r="J147" s="23"/>
      <x:c r="K147" s="24"/>
      <x:c r="L147" s="23"/>
      <x:c r="M147" s="23"/>
      <x:c r="N147" s="23"/>
      <x:c r="O147" s="24"/>
      <x:c r="P147" s="23"/>
      <x:c r="Q147" s="25" t="n">
        <x:f>IF(A147="",IF(COUNTA(B147:P147)&gt;0,1,0),(IF(COUNTIF($A$2:$A$201,A147)&gt;1,1,0)+IF(COUNTIF('Cohorts'!$A$2:$A$201,B147)&lt;&gt;1,1,0)+IF(C147="",1,0)+IF(OR(NOT(ISNUMBER(D147)),D147&lt;=0,D147&gt;R147),1,0)+IF(AND(E147&lt;&gt;"",OR(NOT(ISNUMBER(E147)),E147&lt;D147)),1,0)+IF(AND(G147="Held",OR(NOT(ISNUMBER(F147)),F147&lt;D147,F147&gt;R147)),1,0)+IF(AND(G147&lt;&gt;"Held",F147&lt;&gt;""),1,0)+IF(AND(J147="Accepted",OR(G147&lt;&gt;"Held",H147&lt;&gt;"Passed",I147="",M147="",NOT(ISNUMBER(K147)))),1,0)+IF(AND(J147="Rejected",OR(G147&lt;&gt;"Held",L147="",M147="",NOT(ISNUMBER(K147)))),1,0)+IF(AND(K147&lt;&gt;"",OR(NOT(ISNUMBER(K147)),K147&lt;F147,K147&gt;R147)),1,0)+IF(AND(G147&lt;&gt;"Held",G147&lt;&gt;"Scheduled",G147&lt;&gt;"Cancelled",G147&lt;&gt;"No-show",G147&lt;&gt;"Rescheduled"),1,0)+IF(AND(H147&lt;&gt;"Not assessed",H147&lt;&gt;"Passed",H147&lt;&gt;"Failed",H147&lt;&gt;"Pending evidence"),1,0)+IF(AND(J147&lt;&gt;"Not reviewed",J147&lt;&gt;"Accepted",J147&lt;&gt;"Rejected",J147&lt;&gt;"Pending review"),1,0)))</x:f>
        <x:v>0</x:v>
      </x:c>
      <x:c r="R147" s="23" t="str">
        <x:f>IF(B147="","",IFERROR(INDEX('Cohorts'!$F$2:$F$201,MATCH(B147,'Cohorts'!$A$2:$A$201,0)),""))</x:f>
      </x:c>
    </x:row>
    <x:row r="148" ht="60" customHeight="1">
      <x:c r="A148" s="23"/>
      <x:c r="B148" s="23"/>
      <x:c r="C148" s="23"/>
      <x:c r="D148" s="24"/>
      <x:c r="E148" s="24"/>
      <x:c r="F148" s="24"/>
      <x:c r="G148" s="23"/>
      <x:c r="H148" s="23"/>
      <x:c r="I148" s="23"/>
      <x:c r="J148" s="23"/>
      <x:c r="K148" s="24"/>
      <x:c r="L148" s="23"/>
      <x:c r="M148" s="23"/>
      <x:c r="N148" s="23"/>
      <x:c r="O148" s="24"/>
      <x:c r="P148" s="23"/>
      <x:c r="Q148" s="25" t="n">
        <x:f>IF(A148="",IF(COUNTA(B148:P148)&gt;0,1,0),(IF(COUNTIF($A$2:$A$201,A148)&gt;1,1,0)+IF(COUNTIF('Cohorts'!$A$2:$A$201,B148)&lt;&gt;1,1,0)+IF(C148="",1,0)+IF(OR(NOT(ISNUMBER(D148)),D148&lt;=0,D148&gt;R148),1,0)+IF(AND(E148&lt;&gt;"",OR(NOT(ISNUMBER(E148)),E148&lt;D148)),1,0)+IF(AND(G148="Held",OR(NOT(ISNUMBER(F148)),F148&lt;D148,F148&gt;R148)),1,0)+IF(AND(G148&lt;&gt;"Held",F148&lt;&gt;""),1,0)+IF(AND(J148="Accepted",OR(G148&lt;&gt;"Held",H148&lt;&gt;"Passed",I148="",M148="",NOT(ISNUMBER(K148)))),1,0)+IF(AND(J148="Rejected",OR(G148&lt;&gt;"Held",L148="",M148="",NOT(ISNUMBER(K148)))),1,0)+IF(AND(K148&lt;&gt;"",OR(NOT(ISNUMBER(K148)),K148&lt;F148,K148&gt;R148)),1,0)+IF(AND(G148&lt;&gt;"Held",G148&lt;&gt;"Scheduled",G148&lt;&gt;"Cancelled",G148&lt;&gt;"No-show",G148&lt;&gt;"Rescheduled"),1,0)+IF(AND(H148&lt;&gt;"Not assessed",H148&lt;&gt;"Passed",H148&lt;&gt;"Failed",H148&lt;&gt;"Pending evidence"),1,0)+IF(AND(J148&lt;&gt;"Not reviewed",J148&lt;&gt;"Accepted",J148&lt;&gt;"Rejected",J148&lt;&gt;"Pending review"),1,0)))</x:f>
        <x:v>0</x:v>
      </x:c>
      <x:c r="R148" s="23" t="str">
        <x:f>IF(B148="","",IFERROR(INDEX('Cohorts'!$F$2:$F$201,MATCH(B148,'Cohorts'!$A$2:$A$201,0)),""))</x:f>
      </x:c>
    </x:row>
    <x:row r="149" ht="60" customHeight="1">
      <x:c r="A149" s="23"/>
      <x:c r="B149" s="23"/>
      <x:c r="C149" s="23"/>
      <x:c r="D149" s="24"/>
      <x:c r="E149" s="24"/>
      <x:c r="F149" s="24"/>
      <x:c r="G149" s="23"/>
      <x:c r="H149" s="23"/>
      <x:c r="I149" s="23"/>
      <x:c r="J149" s="23"/>
      <x:c r="K149" s="24"/>
      <x:c r="L149" s="23"/>
      <x:c r="M149" s="23"/>
      <x:c r="N149" s="23"/>
      <x:c r="O149" s="24"/>
      <x:c r="P149" s="23"/>
      <x:c r="Q149" s="25" t="n">
        <x:f>IF(A149="",IF(COUNTA(B149:P149)&gt;0,1,0),(IF(COUNTIF($A$2:$A$201,A149)&gt;1,1,0)+IF(COUNTIF('Cohorts'!$A$2:$A$201,B149)&lt;&gt;1,1,0)+IF(C149="",1,0)+IF(OR(NOT(ISNUMBER(D149)),D149&lt;=0,D149&gt;R149),1,0)+IF(AND(E149&lt;&gt;"",OR(NOT(ISNUMBER(E149)),E149&lt;D149)),1,0)+IF(AND(G149="Held",OR(NOT(ISNUMBER(F149)),F149&lt;D149,F149&gt;R149)),1,0)+IF(AND(G149&lt;&gt;"Held",F149&lt;&gt;""),1,0)+IF(AND(J149="Accepted",OR(G149&lt;&gt;"Held",H149&lt;&gt;"Passed",I149="",M149="",NOT(ISNUMBER(K149)))),1,0)+IF(AND(J149="Rejected",OR(G149&lt;&gt;"Held",L149="",M149="",NOT(ISNUMBER(K149)))),1,0)+IF(AND(K149&lt;&gt;"",OR(NOT(ISNUMBER(K149)),K149&lt;F149,K149&gt;R149)),1,0)+IF(AND(G149&lt;&gt;"Held",G149&lt;&gt;"Scheduled",G149&lt;&gt;"Cancelled",G149&lt;&gt;"No-show",G149&lt;&gt;"Rescheduled"),1,0)+IF(AND(H149&lt;&gt;"Not assessed",H149&lt;&gt;"Passed",H149&lt;&gt;"Failed",H149&lt;&gt;"Pending evidence"),1,0)+IF(AND(J149&lt;&gt;"Not reviewed",J149&lt;&gt;"Accepted",J149&lt;&gt;"Rejected",J149&lt;&gt;"Pending review"),1,0)))</x:f>
        <x:v>0</x:v>
      </x:c>
      <x:c r="R149" s="23" t="str">
        <x:f>IF(B149="","",IFERROR(INDEX('Cohorts'!$F$2:$F$201,MATCH(B149,'Cohorts'!$A$2:$A$201,0)),""))</x:f>
      </x:c>
    </x:row>
    <x:row r="150" ht="60" customHeight="1">
      <x:c r="A150" s="23"/>
      <x:c r="B150" s="23"/>
      <x:c r="C150" s="23"/>
      <x:c r="D150" s="24"/>
      <x:c r="E150" s="24"/>
      <x:c r="F150" s="24"/>
      <x:c r="G150" s="23"/>
      <x:c r="H150" s="23"/>
      <x:c r="I150" s="23"/>
      <x:c r="J150" s="23"/>
      <x:c r="K150" s="24"/>
      <x:c r="L150" s="23"/>
      <x:c r="M150" s="23"/>
      <x:c r="N150" s="23"/>
      <x:c r="O150" s="24"/>
      <x:c r="P150" s="23"/>
      <x:c r="Q150" s="25" t="n">
        <x:f>IF(A150="",IF(COUNTA(B150:P150)&gt;0,1,0),(IF(COUNTIF($A$2:$A$201,A150)&gt;1,1,0)+IF(COUNTIF('Cohorts'!$A$2:$A$201,B150)&lt;&gt;1,1,0)+IF(C150="",1,0)+IF(OR(NOT(ISNUMBER(D150)),D150&lt;=0,D150&gt;R150),1,0)+IF(AND(E150&lt;&gt;"",OR(NOT(ISNUMBER(E150)),E150&lt;D150)),1,0)+IF(AND(G150="Held",OR(NOT(ISNUMBER(F150)),F150&lt;D150,F150&gt;R150)),1,0)+IF(AND(G150&lt;&gt;"Held",F150&lt;&gt;""),1,0)+IF(AND(J150="Accepted",OR(G150&lt;&gt;"Held",H150&lt;&gt;"Passed",I150="",M150="",NOT(ISNUMBER(K150)))),1,0)+IF(AND(J150="Rejected",OR(G150&lt;&gt;"Held",L150="",M150="",NOT(ISNUMBER(K150)))),1,0)+IF(AND(K150&lt;&gt;"",OR(NOT(ISNUMBER(K150)),K150&lt;F150,K150&gt;R150)),1,0)+IF(AND(G150&lt;&gt;"Held",G150&lt;&gt;"Scheduled",G150&lt;&gt;"Cancelled",G150&lt;&gt;"No-show",G150&lt;&gt;"Rescheduled"),1,0)+IF(AND(H150&lt;&gt;"Not assessed",H150&lt;&gt;"Passed",H150&lt;&gt;"Failed",H150&lt;&gt;"Pending evidence"),1,0)+IF(AND(J150&lt;&gt;"Not reviewed",J150&lt;&gt;"Accepted",J150&lt;&gt;"Rejected",J150&lt;&gt;"Pending review"),1,0)))</x:f>
        <x:v>0</x:v>
      </x:c>
      <x:c r="R150" s="23" t="str">
        <x:f>IF(B150="","",IFERROR(INDEX('Cohorts'!$F$2:$F$201,MATCH(B150,'Cohorts'!$A$2:$A$201,0)),""))</x:f>
      </x:c>
    </x:row>
    <x:row r="151" ht="60" customHeight="1">
      <x:c r="A151" s="23"/>
      <x:c r="B151" s="23"/>
      <x:c r="C151" s="23"/>
      <x:c r="D151" s="24"/>
      <x:c r="E151" s="24"/>
      <x:c r="F151" s="24"/>
      <x:c r="G151" s="23"/>
      <x:c r="H151" s="23"/>
      <x:c r="I151" s="23"/>
      <x:c r="J151" s="23"/>
      <x:c r="K151" s="24"/>
      <x:c r="L151" s="23"/>
      <x:c r="M151" s="23"/>
      <x:c r="N151" s="23"/>
      <x:c r="O151" s="24"/>
      <x:c r="P151" s="23"/>
      <x:c r="Q151" s="25" t="n">
        <x:f>IF(A151="",IF(COUNTA(B151:P151)&gt;0,1,0),(IF(COUNTIF($A$2:$A$201,A151)&gt;1,1,0)+IF(COUNTIF('Cohorts'!$A$2:$A$201,B151)&lt;&gt;1,1,0)+IF(C151="",1,0)+IF(OR(NOT(ISNUMBER(D151)),D151&lt;=0,D151&gt;R151),1,0)+IF(AND(E151&lt;&gt;"",OR(NOT(ISNUMBER(E151)),E151&lt;D151)),1,0)+IF(AND(G151="Held",OR(NOT(ISNUMBER(F151)),F151&lt;D151,F151&gt;R151)),1,0)+IF(AND(G151&lt;&gt;"Held",F151&lt;&gt;""),1,0)+IF(AND(J151="Accepted",OR(G151&lt;&gt;"Held",H151&lt;&gt;"Passed",I151="",M151="",NOT(ISNUMBER(K151)))),1,0)+IF(AND(J151="Rejected",OR(G151&lt;&gt;"Held",L151="",M151="",NOT(ISNUMBER(K151)))),1,0)+IF(AND(K151&lt;&gt;"",OR(NOT(ISNUMBER(K151)),K151&lt;F151,K151&gt;R151)),1,0)+IF(AND(G151&lt;&gt;"Held",G151&lt;&gt;"Scheduled",G151&lt;&gt;"Cancelled",G151&lt;&gt;"No-show",G151&lt;&gt;"Rescheduled"),1,0)+IF(AND(H151&lt;&gt;"Not assessed",H151&lt;&gt;"Passed",H151&lt;&gt;"Failed",H151&lt;&gt;"Pending evidence"),1,0)+IF(AND(J151&lt;&gt;"Not reviewed",J151&lt;&gt;"Accepted",J151&lt;&gt;"Rejected",J151&lt;&gt;"Pending review"),1,0)))</x:f>
        <x:v>0</x:v>
      </x:c>
      <x:c r="R151" s="23" t="str">
        <x:f>IF(B151="","",IFERROR(INDEX('Cohorts'!$F$2:$F$201,MATCH(B151,'Cohorts'!$A$2:$A$201,0)),""))</x:f>
      </x:c>
    </x:row>
    <x:row r="152" ht="60" customHeight="1">
      <x:c r="A152" s="23"/>
      <x:c r="B152" s="23"/>
      <x:c r="C152" s="23"/>
      <x:c r="D152" s="24"/>
      <x:c r="E152" s="24"/>
      <x:c r="F152" s="24"/>
      <x:c r="G152" s="23"/>
      <x:c r="H152" s="23"/>
      <x:c r="I152" s="23"/>
      <x:c r="J152" s="23"/>
      <x:c r="K152" s="24"/>
      <x:c r="L152" s="23"/>
      <x:c r="M152" s="23"/>
      <x:c r="N152" s="23"/>
      <x:c r="O152" s="24"/>
      <x:c r="P152" s="23"/>
      <x:c r="Q152" s="25" t="n">
        <x:f>IF(A152="",IF(COUNTA(B152:P152)&gt;0,1,0),(IF(COUNTIF($A$2:$A$201,A152)&gt;1,1,0)+IF(COUNTIF('Cohorts'!$A$2:$A$201,B152)&lt;&gt;1,1,0)+IF(C152="",1,0)+IF(OR(NOT(ISNUMBER(D152)),D152&lt;=0,D152&gt;R152),1,0)+IF(AND(E152&lt;&gt;"",OR(NOT(ISNUMBER(E152)),E152&lt;D152)),1,0)+IF(AND(G152="Held",OR(NOT(ISNUMBER(F152)),F152&lt;D152,F152&gt;R152)),1,0)+IF(AND(G152&lt;&gt;"Held",F152&lt;&gt;""),1,0)+IF(AND(J152="Accepted",OR(G152&lt;&gt;"Held",H152&lt;&gt;"Passed",I152="",M152="",NOT(ISNUMBER(K152)))),1,0)+IF(AND(J152="Rejected",OR(G152&lt;&gt;"Held",L152="",M152="",NOT(ISNUMBER(K152)))),1,0)+IF(AND(K152&lt;&gt;"",OR(NOT(ISNUMBER(K152)),K152&lt;F152,K152&gt;R152)),1,0)+IF(AND(G152&lt;&gt;"Held",G152&lt;&gt;"Scheduled",G152&lt;&gt;"Cancelled",G152&lt;&gt;"No-show",G152&lt;&gt;"Rescheduled"),1,0)+IF(AND(H152&lt;&gt;"Not assessed",H152&lt;&gt;"Passed",H152&lt;&gt;"Failed",H152&lt;&gt;"Pending evidence"),1,0)+IF(AND(J152&lt;&gt;"Not reviewed",J152&lt;&gt;"Accepted",J152&lt;&gt;"Rejected",J152&lt;&gt;"Pending review"),1,0)))</x:f>
        <x:v>0</x:v>
      </x:c>
      <x:c r="R152" s="23" t="str">
        <x:f>IF(B152="","",IFERROR(INDEX('Cohorts'!$F$2:$F$201,MATCH(B152,'Cohorts'!$A$2:$A$201,0)),""))</x:f>
      </x:c>
    </x:row>
    <x:row r="153" ht="60" customHeight="1">
      <x:c r="A153" s="23"/>
      <x:c r="B153" s="23"/>
      <x:c r="C153" s="23"/>
      <x:c r="D153" s="24"/>
      <x:c r="E153" s="24"/>
      <x:c r="F153" s="24"/>
      <x:c r="G153" s="23"/>
      <x:c r="H153" s="23"/>
      <x:c r="I153" s="23"/>
      <x:c r="J153" s="23"/>
      <x:c r="K153" s="24"/>
      <x:c r="L153" s="23"/>
      <x:c r="M153" s="23"/>
      <x:c r="N153" s="23"/>
      <x:c r="O153" s="24"/>
      <x:c r="P153" s="23"/>
      <x:c r="Q153" s="25" t="n">
        <x:f>IF(A153="",IF(COUNTA(B153:P153)&gt;0,1,0),(IF(COUNTIF($A$2:$A$201,A153)&gt;1,1,0)+IF(COUNTIF('Cohorts'!$A$2:$A$201,B153)&lt;&gt;1,1,0)+IF(C153="",1,0)+IF(OR(NOT(ISNUMBER(D153)),D153&lt;=0,D153&gt;R153),1,0)+IF(AND(E153&lt;&gt;"",OR(NOT(ISNUMBER(E153)),E153&lt;D153)),1,0)+IF(AND(G153="Held",OR(NOT(ISNUMBER(F153)),F153&lt;D153,F153&gt;R153)),1,0)+IF(AND(G153&lt;&gt;"Held",F153&lt;&gt;""),1,0)+IF(AND(J153="Accepted",OR(G153&lt;&gt;"Held",H153&lt;&gt;"Passed",I153="",M153="",NOT(ISNUMBER(K153)))),1,0)+IF(AND(J153="Rejected",OR(G153&lt;&gt;"Held",L153="",M153="",NOT(ISNUMBER(K153)))),1,0)+IF(AND(K153&lt;&gt;"",OR(NOT(ISNUMBER(K153)),K153&lt;F153,K153&gt;R153)),1,0)+IF(AND(G153&lt;&gt;"Held",G153&lt;&gt;"Scheduled",G153&lt;&gt;"Cancelled",G153&lt;&gt;"No-show",G153&lt;&gt;"Rescheduled"),1,0)+IF(AND(H153&lt;&gt;"Not assessed",H153&lt;&gt;"Passed",H153&lt;&gt;"Failed",H153&lt;&gt;"Pending evidence"),1,0)+IF(AND(J153&lt;&gt;"Not reviewed",J153&lt;&gt;"Accepted",J153&lt;&gt;"Rejected",J153&lt;&gt;"Pending review"),1,0)))</x:f>
        <x:v>0</x:v>
      </x:c>
      <x:c r="R153" s="23" t="str">
        <x:f>IF(B153="","",IFERROR(INDEX('Cohorts'!$F$2:$F$201,MATCH(B153,'Cohorts'!$A$2:$A$201,0)),""))</x:f>
      </x:c>
    </x:row>
    <x:row r="154" ht="60" customHeight="1">
      <x:c r="A154" s="23"/>
      <x:c r="B154" s="23"/>
      <x:c r="C154" s="23"/>
      <x:c r="D154" s="24"/>
      <x:c r="E154" s="24"/>
      <x:c r="F154" s="24"/>
      <x:c r="G154" s="23"/>
      <x:c r="H154" s="23"/>
      <x:c r="I154" s="23"/>
      <x:c r="J154" s="23"/>
      <x:c r="K154" s="24"/>
      <x:c r="L154" s="23"/>
      <x:c r="M154" s="23"/>
      <x:c r="N154" s="23"/>
      <x:c r="O154" s="24"/>
      <x:c r="P154" s="23"/>
      <x:c r="Q154" s="25" t="n">
        <x:f>IF(A154="",IF(COUNTA(B154:P154)&gt;0,1,0),(IF(COUNTIF($A$2:$A$201,A154)&gt;1,1,0)+IF(COUNTIF('Cohorts'!$A$2:$A$201,B154)&lt;&gt;1,1,0)+IF(C154="",1,0)+IF(OR(NOT(ISNUMBER(D154)),D154&lt;=0,D154&gt;R154),1,0)+IF(AND(E154&lt;&gt;"",OR(NOT(ISNUMBER(E154)),E154&lt;D154)),1,0)+IF(AND(G154="Held",OR(NOT(ISNUMBER(F154)),F154&lt;D154,F154&gt;R154)),1,0)+IF(AND(G154&lt;&gt;"Held",F154&lt;&gt;""),1,0)+IF(AND(J154="Accepted",OR(G154&lt;&gt;"Held",H154&lt;&gt;"Passed",I154="",M154="",NOT(ISNUMBER(K154)))),1,0)+IF(AND(J154="Rejected",OR(G154&lt;&gt;"Held",L154="",M154="",NOT(ISNUMBER(K154)))),1,0)+IF(AND(K154&lt;&gt;"",OR(NOT(ISNUMBER(K154)),K154&lt;F154,K154&gt;R154)),1,0)+IF(AND(G154&lt;&gt;"Held",G154&lt;&gt;"Scheduled",G154&lt;&gt;"Cancelled",G154&lt;&gt;"No-show",G154&lt;&gt;"Rescheduled"),1,0)+IF(AND(H154&lt;&gt;"Not assessed",H154&lt;&gt;"Passed",H154&lt;&gt;"Failed",H154&lt;&gt;"Pending evidence"),1,0)+IF(AND(J154&lt;&gt;"Not reviewed",J154&lt;&gt;"Accepted",J154&lt;&gt;"Rejected",J154&lt;&gt;"Pending review"),1,0)))</x:f>
        <x:v>0</x:v>
      </x:c>
      <x:c r="R154" s="23" t="str">
        <x:f>IF(B154="","",IFERROR(INDEX('Cohorts'!$F$2:$F$201,MATCH(B154,'Cohorts'!$A$2:$A$201,0)),""))</x:f>
      </x:c>
    </x:row>
    <x:row r="155" ht="60" customHeight="1">
      <x:c r="A155" s="23"/>
      <x:c r="B155" s="23"/>
      <x:c r="C155" s="23"/>
      <x:c r="D155" s="24"/>
      <x:c r="E155" s="24"/>
      <x:c r="F155" s="24"/>
      <x:c r="G155" s="23"/>
      <x:c r="H155" s="23"/>
      <x:c r="I155" s="23"/>
      <x:c r="J155" s="23"/>
      <x:c r="K155" s="24"/>
      <x:c r="L155" s="23"/>
      <x:c r="M155" s="23"/>
      <x:c r="N155" s="23"/>
      <x:c r="O155" s="24"/>
      <x:c r="P155" s="23"/>
      <x:c r="Q155" s="25" t="n">
        <x:f>IF(A155="",IF(COUNTA(B155:P155)&gt;0,1,0),(IF(COUNTIF($A$2:$A$201,A155)&gt;1,1,0)+IF(COUNTIF('Cohorts'!$A$2:$A$201,B155)&lt;&gt;1,1,0)+IF(C155="",1,0)+IF(OR(NOT(ISNUMBER(D155)),D155&lt;=0,D155&gt;R155),1,0)+IF(AND(E155&lt;&gt;"",OR(NOT(ISNUMBER(E155)),E155&lt;D155)),1,0)+IF(AND(G155="Held",OR(NOT(ISNUMBER(F155)),F155&lt;D155,F155&gt;R155)),1,0)+IF(AND(G155&lt;&gt;"Held",F155&lt;&gt;""),1,0)+IF(AND(J155="Accepted",OR(G155&lt;&gt;"Held",H155&lt;&gt;"Passed",I155="",M155="",NOT(ISNUMBER(K155)))),1,0)+IF(AND(J155="Rejected",OR(G155&lt;&gt;"Held",L155="",M155="",NOT(ISNUMBER(K155)))),1,0)+IF(AND(K155&lt;&gt;"",OR(NOT(ISNUMBER(K155)),K155&lt;F155,K155&gt;R155)),1,0)+IF(AND(G155&lt;&gt;"Held",G155&lt;&gt;"Scheduled",G155&lt;&gt;"Cancelled",G155&lt;&gt;"No-show",G155&lt;&gt;"Rescheduled"),1,0)+IF(AND(H155&lt;&gt;"Not assessed",H155&lt;&gt;"Passed",H155&lt;&gt;"Failed",H155&lt;&gt;"Pending evidence"),1,0)+IF(AND(J155&lt;&gt;"Not reviewed",J155&lt;&gt;"Accepted",J155&lt;&gt;"Rejected",J155&lt;&gt;"Pending review"),1,0)))</x:f>
        <x:v>0</x:v>
      </x:c>
      <x:c r="R155" s="23" t="str">
        <x:f>IF(B155="","",IFERROR(INDEX('Cohorts'!$F$2:$F$201,MATCH(B155,'Cohorts'!$A$2:$A$201,0)),""))</x:f>
      </x:c>
    </x:row>
    <x:row r="156" ht="60" customHeight="1">
      <x:c r="A156" s="23"/>
      <x:c r="B156" s="23"/>
      <x:c r="C156" s="23"/>
      <x:c r="D156" s="24"/>
      <x:c r="E156" s="24"/>
      <x:c r="F156" s="24"/>
      <x:c r="G156" s="23"/>
      <x:c r="H156" s="23"/>
      <x:c r="I156" s="23"/>
      <x:c r="J156" s="23"/>
      <x:c r="K156" s="24"/>
      <x:c r="L156" s="23"/>
      <x:c r="M156" s="23"/>
      <x:c r="N156" s="23"/>
      <x:c r="O156" s="24"/>
      <x:c r="P156" s="23"/>
      <x:c r="Q156" s="25" t="n">
        <x:f>IF(A156="",IF(COUNTA(B156:P156)&gt;0,1,0),(IF(COUNTIF($A$2:$A$201,A156)&gt;1,1,0)+IF(COUNTIF('Cohorts'!$A$2:$A$201,B156)&lt;&gt;1,1,0)+IF(C156="",1,0)+IF(OR(NOT(ISNUMBER(D156)),D156&lt;=0,D156&gt;R156),1,0)+IF(AND(E156&lt;&gt;"",OR(NOT(ISNUMBER(E156)),E156&lt;D156)),1,0)+IF(AND(G156="Held",OR(NOT(ISNUMBER(F156)),F156&lt;D156,F156&gt;R156)),1,0)+IF(AND(G156&lt;&gt;"Held",F156&lt;&gt;""),1,0)+IF(AND(J156="Accepted",OR(G156&lt;&gt;"Held",H156&lt;&gt;"Passed",I156="",M156="",NOT(ISNUMBER(K156)))),1,0)+IF(AND(J156="Rejected",OR(G156&lt;&gt;"Held",L156="",M156="",NOT(ISNUMBER(K156)))),1,0)+IF(AND(K156&lt;&gt;"",OR(NOT(ISNUMBER(K156)),K156&lt;F156,K156&gt;R156)),1,0)+IF(AND(G156&lt;&gt;"Held",G156&lt;&gt;"Scheduled",G156&lt;&gt;"Cancelled",G156&lt;&gt;"No-show",G156&lt;&gt;"Rescheduled"),1,0)+IF(AND(H156&lt;&gt;"Not assessed",H156&lt;&gt;"Passed",H156&lt;&gt;"Failed",H156&lt;&gt;"Pending evidence"),1,0)+IF(AND(J156&lt;&gt;"Not reviewed",J156&lt;&gt;"Accepted",J156&lt;&gt;"Rejected",J156&lt;&gt;"Pending review"),1,0)))</x:f>
        <x:v>0</x:v>
      </x:c>
      <x:c r="R156" s="23" t="str">
        <x:f>IF(B156="","",IFERROR(INDEX('Cohorts'!$F$2:$F$201,MATCH(B156,'Cohorts'!$A$2:$A$201,0)),""))</x:f>
      </x:c>
    </x:row>
    <x:row r="157" ht="60" customHeight="1">
      <x:c r="A157" s="23"/>
      <x:c r="B157" s="23"/>
      <x:c r="C157" s="23"/>
      <x:c r="D157" s="24"/>
      <x:c r="E157" s="24"/>
      <x:c r="F157" s="24"/>
      <x:c r="G157" s="23"/>
      <x:c r="H157" s="23"/>
      <x:c r="I157" s="23"/>
      <x:c r="J157" s="23"/>
      <x:c r="K157" s="24"/>
      <x:c r="L157" s="23"/>
      <x:c r="M157" s="23"/>
      <x:c r="N157" s="23"/>
      <x:c r="O157" s="24"/>
      <x:c r="P157" s="23"/>
      <x:c r="Q157" s="25" t="n">
        <x:f>IF(A157="",IF(COUNTA(B157:P157)&gt;0,1,0),(IF(COUNTIF($A$2:$A$201,A157)&gt;1,1,0)+IF(COUNTIF('Cohorts'!$A$2:$A$201,B157)&lt;&gt;1,1,0)+IF(C157="",1,0)+IF(OR(NOT(ISNUMBER(D157)),D157&lt;=0,D157&gt;R157),1,0)+IF(AND(E157&lt;&gt;"",OR(NOT(ISNUMBER(E157)),E157&lt;D157)),1,0)+IF(AND(G157="Held",OR(NOT(ISNUMBER(F157)),F157&lt;D157,F157&gt;R157)),1,0)+IF(AND(G157&lt;&gt;"Held",F157&lt;&gt;""),1,0)+IF(AND(J157="Accepted",OR(G157&lt;&gt;"Held",H157&lt;&gt;"Passed",I157="",M157="",NOT(ISNUMBER(K157)))),1,0)+IF(AND(J157="Rejected",OR(G157&lt;&gt;"Held",L157="",M157="",NOT(ISNUMBER(K157)))),1,0)+IF(AND(K157&lt;&gt;"",OR(NOT(ISNUMBER(K157)),K157&lt;F157,K157&gt;R157)),1,0)+IF(AND(G157&lt;&gt;"Held",G157&lt;&gt;"Scheduled",G157&lt;&gt;"Cancelled",G157&lt;&gt;"No-show",G157&lt;&gt;"Rescheduled"),1,0)+IF(AND(H157&lt;&gt;"Not assessed",H157&lt;&gt;"Passed",H157&lt;&gt;"Failed",H157&lt;&gt;"Pending evidence"),1,0)+IF(AND(J157&lt;&gt;"Not reviewed",J157&lt;&gt;"Accepted",J157&lt;&gt;"Rejected",J157&lt;&gt;"Pending review"),1,0)))</x:f>
        <x:v>0</x:v>
      </x:c>
      <x:c r="R157" s="23" t="str">
        <x:f>IF(B157="","",IFERROR(INDEX('Cohorts'!$F$2:$F$201,MATCH(B157,'Cohorts'!$A$2:$A$201,0)),""))</x:f>
      </x:c>
    </x:row>
    <x:row r="158" ht="60" customHeight="1">
      <x:c r="A158" s="23"/>
      <x:c r="B158" s="23"/>
      <x:c r="C158" s="23"/>
      <x:c r="D158" s="24"/>
      <x:c r="E158" s="24"/>
      <x:c r="F158" s="24"/>
      <x:c r="G158" s="23"/>
      <x:c r="H158" s="23"/>
      <x:c r="I158" s="23"/>
      <x:c r="J158" s="23"/>
      <x:c r="K158" s="24"/>
      <x:c r="L158" s="23"/>
      <x:c r="M158" s="23"/>
      <x:c r="N158" s="23"/>
      <x:c r="O158" s="24"/>
      <x:c r="P158" s="23"/>
      <x:c r="Q158" s="25" t="n">
        <x:f>IF(A158="",IF(COUNTA(B158:P158)&gt;0,1,0),(IF(COUNTIF($A$2:$A$201,A158)&gt;1,1,0)+IF(COUNTIF('Cohorts'!$A$2:$A$201,B158)&lt;&gt;1,1,0)+IF(C158="",1,0)+IF(OR(NOT(ISNUMBER(D158)),D158&lt;=0,D158&gt;R158),1,0)+IF(AND(E158&lt;&gt;"",OR(NOT(ISNUMBER(E158)),E158&lt;D158)),1,0)+IF(AND(G158="Held",OR(NOT(ISNUMBER(F158)),F158&lt;D158,F158&gt;R158)),1,0)+IF(AND(G158&lt;&gt;"Held",F158&lt;&gt;""),1,0)+IF(AND(J158="Accepted",OR(G158&lt;&gt;"Held",H158&lt;&gt;"Passed",I158="",M158="",NOT(ISNUMBER(K158)))),1,0)+IF(AND(J158="Rejected",OR(G158&lt;&gt;"Held",L158="",M158="",NOT(ISNUMBER(K158)))),1,0)+IF(AND(K158&lt;&gt;"",OR(NOT(ISNUMBER(K158)),K158&lt;F158,K158&gt;R158)),1,0)+IF(AND(G158&lt;&gt;"Held",G158&lt;&gt;"Scheduled",G158&lt;&gt;"Cancelled",G158&lt;&gt;"No-show",G158&lt;&gt;"Rescheduled"),1,0)+IF(AND(H158&lt;&gt;"Not assessed",H158&lt;&gt;"Passed",H158&lt;&gt;"Failed",H158&lt;&gt;"Pending evidence"),1,0)+IF(AND(J158&lt;&gt;"Not reviewed",J158&lt;&gt;"Accepted",J158&lt;&gt;"Rejected",J158&lt;&gt;"Pending review"),1,0)))</x:f>
        <x:v>0</x:v>
      </x:c>
      <x:c r="R158" s="23" t="str">
        <x:f>IF(B158="","",IFERROR(INDEX('Cohorts'!$F$2:$F$201,MATCH(B158,'Cohorts'!$A$2:$A$201,0)),""))</x:f>
      </x:c>
    </x:row>
    <x:row r="159" ht="60" customHeight="1">
      <x:c r="A159" s="23"/>
      <x:c r="B159" s="23"/>
      <x:c r="C159" s="23"/>
      <x:c r="D159" s="24"/>
      <x:c r="E159" s="24"/>
      <x:c r="F159" s="24"/>
      <x:c r="G159" s="23"/>
      <x:c r="H159" s="23"/>
      <x:c r="I159" s="23"/>
      <x:c r="J159" s="23"/>
      <x:c r="K159" s="24"/>
      <x:c r="L159" s="23"/>
      <x:c r="M159" s="23"/>
      <x:c r="N159" s="23"/>
      <x:c r="O159" s="24"/>
      <x:c r="P159" s="23"/>
      <x:c r="Q159" s="25" t="n">
        <x:f>IF(A159="",IF(COUNTA(B159:P159)&gt;0,1,0),(IF(COUNTIF($A$2:$A$201,A159)&gt;1,1,0)+IF(COUNTIF('Cohorts'!$A$2:$A$201,B159)&lt;&gt;1,1,0)+IF(C159="",1,0)+IF(OR(NOT(ISNUMBER(D159)),D159&lt;=0,D159&gt;R159),1,0)+IF(AND(E159&lt;&gt;"",OR(NOT(ISNUMBER(E159)),E159&lt;D159)),1,0)+IF(AND(G159="Held",OR(NOT(ISNUMBER(F159)),F159&lt;D159,F159&gt;R159)),1,0)+IF(AND(G159&lt;&gt;"Held",F159&lt;&gt;""),1,0)+IF(AND(J159="Accepted",OR(G159&lt;&gt;"Held",H159&lt;&gt;"Passed",I159="",M159="",NOT(ISNUMBER(K159)))),1,0)+IF(AND(J159="Rejected",OR(G159&lt;&gt;"Held",L159="",M159="",NOT(ISNUMBER(K159)))),1,0)+IF(AND(K159&lt;&gt;"",OR(NOT(ISNUMBER(K159)),K159&lt;F159,K159&gt;R159)),1,0)+IF(AND(G159&lt;&gt;"Held",G159&lt;&gt;"Scheduled",G159&lt;&gt;"Cancelled",G159&lt;&gt;"No-show",G159&lt;&gt;"Rescheduled"),1,0)+IF(AND(H159&lt;&gt;"Not assessed",H159&lt;&gt;"Passed",H159&lt;&gt;"Failed",H159&lt;&gt;"Pending evidence"),1,0)+IF(AND(J159&lt;&gt;"Not reviewed",J159&lt;&gt;"Accepted",J159&lt;&gt;"Rejected",J159&lt;&gt;"Pending review"),1,0)))</x:f>
        <x:v>0</x:v>
      </x:c>
      <x:c r="R159" s="23" t="str">
        <x:f>IF(B159="","",IFERROR(INDEX('Cohorts'!$F$2:$F$201,MATCH(B159,'Cohorts'!$A$2:$A$201,0)),""))</x:f>
      </x:c>
    </x:row>
    <x:row r="160" ht="60" customHeight="1">
      <x:c r="A160" s="23"/>
      <x:c r="B160" s="23"/>
      <x:c r="C160" s="23"/>
      <x:c r="D160" s="24"/>
      <x:c r="E160" s="24"/>
      <x:c r="F160" s="24"/>
      <x:c r="G160" s="23"/>
      <x:c r="H160" s="23"/>
      <x:c r="I160" s="23"/>
      <x:c r="J160" s="23"/>
      <x:c r="K160" s="24"/>
      <x:c r="L160" s="23"/>
      <x:c r="M160" s="23"/>
      <x:c r="N160" s="23"/>
      <x:c r="O160" s="24"/>
      <x:c r="P160" s="23"/>
      <x:c r="Q160" s="25" t="n">
        <x:f>IF(A160="",IF(COUNTA(B160:P160)&gt;0,1,0),(IF(COUNTIF($A$2:$A$201,A160)&gt;1,1,0)+IF(COUNTIF('Cohorts'!$A$2:$A$201,B160)&lt;&gt;1,1,0)+IF(C160="",1,0)+IF(OR(NOT(ISNUMBER(D160)),D160&lt;=0,D160&gt;R160),1,0)+IF(AND(E160&lt;&gt;"",OR(NOT(ISNUMBER(E160)),E160&lt;D160)),1,0)+IF(AND(G160="Held",OR(NOT(ISNUMBER(F160)),F160&lt;D160,F160&gt;R160)),1,0)+IF(AND(G160&lt;&gt;"Held",F160&lt;&gt;""),1,0)+IF(AND(J160="Accepted",OR(G160&lt;&gt;"Held",H160&lt;&gt;"Passed",I160="",M160="",NOT(ISNUMBER(K160)))),1,0)+IF(AND(J160="Rejected",OR(G160&lt;&gt;"Held",L160="",M160="",NOT(ISNUMBER(K160)))),1,0)+IF(AND(K160&lt;&gt;"",OR(NOT(ISNUMBER(K160)),K160&lt;F160,K160&gt;R160)),1,0)+IF(AND(G160&lt;&gt;"Held",G160&lt;&gt;"Scheduled",G160&lt;&gt;"Cancelled",G160&lt;&gt;"No-show",G160&lt;&gt;"Rescheduled"),1,0)+IF(AND(H160&lt;&gt;"Not assessed",H160&lt;&gt;"Passed",H160&lt;&gt;"Failed",H160&lt;&gt;"Pending evidence"),1,0)+IF(AND(J160&lt;&gt;"Not reviewed",J160&lt;&gt;"Accepted",J160&lt;&gt;"Rejected",J160&lt;&gt;"Pending review"),1,0)))</x:f>
        <x:v>0</x:v>
      </x:c>
      <x:c r="R160" s="23" t="str">
        <x:f>IF(B160="","",IFERROR(INDEX('Cohorts'!$F$2:$F$201,MATCH(B160,'Cohorts'!$A$2:$A$201,0)),""))</x:f>
      </x:c>
    </x:row>
    <x:row r="161" ht="60" customHeight="1">
      <x:c r="A161" s="23"/>
      <x:c r="B161" s="23"/>
      <x:c r="C161" s="23"/>
      <x:c r="D161" s="24"/>
      <x:c r="E161" s="24"/>
      <x:c r="F161" s="24"/>
      <x:c r="G161" s="23"/>
      <x:c r="H161" s="23"/>
      <x:c r="I161" s="23"/>
      <x:c r="J161" s="23"/>
      <x:c r="K161" s="24"/>
      <x:c r="L161" s="23"/>
      <x:c r="M161" s="23"/>
      <x:c r="N161" s="23"/>
      <x:c r="O161" s="24"/>
      <x:c r="P161" s="23"/>
      <x:c r="Q161" s="25" t="n">
        <x:f>IF(A161="",IF(COUNTA(B161:P161)&gt;0,1,0),(IF(COUNTIF($A$2:$A$201,A161)&gt;1,1,0)+IF(COUNTIF('Cohorts'!$A$2:$A$201,B161)&lt;&gt;1,1,0)+IF(C161="",1,0)+IF(OR(NOT(ISNUMBER(D161)),D161&lt;=0,D161&gt;R161),1,0)+IF(AND(E161&lt;&gt;"",OR(NOT(ISNUMBER(E161)),E161&lt;D161)),1,0)+IF(AND(G161="Held",OR(NOT(ISNUMBER(F161)),F161&lt;D161,F161&gt;R161)),1,0)+IF(AND(G161&lt;&gt;"Held",F161&lt;&gt;""),1,0)+IF(AND(J161="Accepted",OR(G161&lt;&gt;"Held",H161&lt;&gt;"Passed",I161="",M161="",NOT(ISNUMBER(K161)))),1,0)+IF(AND(J161="Rejected",OR(G161&lt;&gt;"Held",L161="",M161="",NOT(ISNUMBER(K161)))),1,0)+IF(AND(K161&lt;&gt;"",OR(NOT(ISNUMBER(K161)),K161&lt;F161,K161&gt;R161)),1,0)+IF(AND(G161&lt;&gt;"Held",G161&lt;&gt;"Scheduled",G161&lt;&gt;"Cancelled",G161&lt;&gt;"No-show",G161&lt;&gt;"Rescheduled"),1,0)+IF(AND(H161&lt;&gt;"Not assessed",H161&lt;&gt;"Passed",H161&lt;&gt;"Failed",H161&lt;&gt;"Pending evidence"),1,0)+IF(AND(J161&lt;&gt;"Not reviewed",J161&lt;&gt;"Accepted",J161&lt;&gt;"Rejected",J161&lt;&gt;"Pending review"),1,0)))</x:f>
        <x:v>0</x:v>
      </x:c>
      <x:c r="R161" s="23" t="str">
        <x:f>IF(B161="","",IFERROR(INDEX('Cohorts'!$F$2:$F$201,MATCH(B161,'Cohorts'!$A$2:$A$201,0)),""))</x:f>
      </x:c>
    </x:row>
    <x:row r="162" ht="60" customHeight="1">
      <x:c r="A162" s="23"/>
      <x:c r="B162" s="23"/>
      <x:c r="C162" s="23"/>
      <x:c r="D162" s="24"/>
      <x:c r="E162" s="24"/>
      <x:c r="F162" s="24"/>
      <x:c r="G162" s="23"/>
      <x:c r="H162" s="23"/>
      <x:c r="I162" s="23"/>
      <x:c r="J162" s="23"/>
      <x:c r="K162" s="24"/>
      <x:c r="L162" s="23"/>
      <x:c r="M162" s="23"/>
      <x:c r="N162" s="23"/>
      <x:c r="O162" s="24"/>
      <x:c r="P162" s="23"/>
      <x:c r="Q162" s="25" t="n">
        <x:f>IF(A162="",IF(COUNTA(B162:P162)&gt;0,1,0),(IF(COUNTIF($A$2:$A$201,A162)&gt;1,1,0)+IF(COUNTIF('Cohorts'!$A$2:$A$201,B162)&lt;&gt;1,1,0)+IF(C162="",1,0)+IF(OR(NOT(ISNUMBER(D162)),D162&lt;=0,D162&gt;R162),1,0)+IF(AND(E162&lt;&gt;"",OR(NOT(ISNUMBER(E162)),E162&lt;D162)),1,0)+IF(AND(G162="Held",OR(NOT(ISNUMBER(F162)),F162&lt;D162,F162&gt;R162)),1,0)+IF(AND(G162&lt;&gt;"Held",F162&lt;&gt;""),1,0)+IF(AND(J162="Accepted",OR(G162&lt;&gt;"Held",H162&lt;&gt;"Passed",I162="",M162="",NOT(ISNUMBER(K162)))),1,0)+IF(AND(J162="Rejected",OR(G162&lt;&gt;"Held",L162="",M162="",NOT(ISNUMBER(K162)))),1,0)+IF(AND(K162&lt;&gt;"",OR(NOT(ISNUMBER(K162)),K162&lt;F162,K162&gt;R162)),1,0)+IF(AND(G162&lt;&gt;"Held",G162&lt;&gt;"Scheduled",G162&lt;&gt;"Cancelled",G162&lt;&gt;"No-show",G162&lt;&gt;"Rescheduled"),1,0)+IF(AND(H162&lt;&gt;"Not assessed",H162&lt;&gt;"Passed",H162&lt;&gt;"Failed",H162&lt;&gt;"Pending evidence"),1,0)+IF(AND(J162&lt;&gt;"Not reviewed",J162&lt;&gt;"Accepted",J162&lt;&gt;"Rejected",J162&lt;&gt;"Pending review"),1,0)))</x:f>
        <x:v>0</x:v>
      </x:c>
      <x:c r="R162" s="23" t="str">
        <x:f>IF(B162="","",IFERROR(INDEX('Cohorts'!$F$2:$F$201,MATCH(B162,'Cohorts'!$A$2:$A$201,0)),""))</x:f>
      </x:c>
    </x:row>
    <x:row r="163" ht="60" customHeight="1">
      <x:c r="A163" s="23"/>
      <x:c r="B163" s="23"/>
      <x:c r="C163" s="23"/>
      <x:c r="D163" s="24"/>
      <x:c r="E163" s="24"/>
      <x:c r="F163" s="24"/>
      <x:c r="G163" s="23"/>
      <x:c r="H163" s="23"/>
      <x:c r="I163" s="23"/>
      <x:c r="J163" s="23"/>
      <x:c r="K163" s="24"/>
      <x:c r="L163" s="23"/>
      <x:c r="M163" s="23"/>
      <x:c r="N163" s="23"/>
      <x:c r="O163" s="24"/>
      <x:c r="P163" s="23"/>
      <x:c r="Q163" s="25" t="n">
        <x:f>IF(A163="",IF(COUNTA(B163:P163)&gt;0,1,0),(IF(COUNTIF($A$2:$A$201,A163)&gt;1,1,0)+IF(COUNTIF('Cohorts'!$A$2:$A$201,B163)&lt;&gt;1,1,0)+IF(C163="",1,0)+IF(OR(NOT(ISNUMBER(D163)),D163&lt;=0,D163&gt;R163),1,0)+IF(AND(E163&lt;&gt;"",OR(NOT(ISNUMBER(E163)),E163&lt;D163)),1,0)+IF(AND(G163="Held",OR(NOT(ISNUMBER(F163)),F163&lt;D163,F163&gt;R163)),1,0)+IF(AND(G163&lt;&gt;"Held",F163&lt;&gt;""),1,0)+IF(AND(J163="Accepted",OR(G163&lt;&gt;"Held",H163&lt;&gt;"Passed",I163="",M163="",NOT(ISNUMBER(K163)))),1,0)+IF(AND(J163="Rejected",OR(G163&lt;&gt;"Held",L163="",M163="",NOT(ISNUMBER(K163)))),1,0)+IF(AND(K163&lt;&gt;"",OR(NOT(ISNUMBER(K163)),K163&lt;F163,K163&gt;R163)),1,0)+IF(AND(G163&lt;&gt;"Held",G163&lt;&gt;"Scheduled",G163&lt;&gt;"Cancelled",G163&lt;&gt;"No-show",G163&lt;&gt;"Rescheduled"),1,0)+IF(AND(H163&lt;&gt;"Not assessed",H163&lt;&gt;"Passed",H163&lt;&gt;"Failed",H163&lt;&gt;"Pending evidence"),1,0)+IF(AND(J163&lt;&gt;"Not reviewed",J163&lt;&gt;"Accepted",J163&lt;&gt;"Rejected",J163&lt;&gt;"Pending review"),1,0)))</x:f>
        <x:v>0</x:v>
      </x:c>
      <x:c r="R163" s="23" t="str">
        <x:f>IF(B163="","",IFERROR(INDEX('Cohorts'!$F$2:$F$201,MATCH(B163,'Cohorts'!$A$2:$A$201,0)),""))</x:f>
      </x:c>
    </x:row>
    <x:row r="164" ht="60" customHeight="1">
      <x:c r="A164" s="23"/>
      <x:c r="B164" s="23"/>
      <x:c r="C164" s="23"/>
      <x:c r="D164" s="24"/>
      <x:c r="E164" s="24"/>
      <x:c r="F164" s="24"/>
      <x:c r="G164" s="23"/>
      <x:c r="H164" s="23"/>
      <x:c r="I164" s="23"/>
      <x:c r="J164" s="23"/>
      <x:c r="K164" s="24"/>
      <x:c r="L164" s="23"/>
      <x:c r="M164" s="23"/>
      <x:c r="N164" s="23"/>
      <x:c r="O164" s="24"/>
      <x:c r="P164" s="23"/>
      <x:c r="Q164" s="25" t="n">
        <x:f>IF(A164="",IF(COUNTA(B164:P164)&gt;0,1,0),(IF(COUNTIF($A$2:$A$201,A164)&gt;1,1,0)+IF(COUNTIF('Cohorts'!$A$2:$A$201,B164)&lt;&gt;1,1,0)+IF(C164="",1,0)+IF(OR(NOT(ISNUMBER(D164)),D164&lt;=0,D164&gt;R164),1,0)+IF(AND(E164&lt;&gt;"",OR(NOT(ISNUMBER(E164)),E164&lt;D164)),1,0)+IF(AND(G164="Held",OR(NOT(ISNUMBER(F164)),F164&lt;D164,F164&gt;R164)),1,0)+IF(AND(G164&lt;&gt;"Held",F164&lt;&gt;""),1,0)+IF(AND(J164="Accepted",OR(G164&lt;&gt;"Held",H164&lt;&gt;"Passed",I164="",M164="",NOT(ISNUMBER(K164)))),1,0)+IF(AND(J164="Rejected",OR(G164&lt;&gt;"Held",L164="",M164="",NOT(ISNUMBER(K164)))),1,0)+IF(AND(K164&lt;&gt;"",OR(NOT(ISNUMBER(K164)),K164&lt;F164,K164&gt;R164)),1,0)+IF(AND(G164&lt;&gt;"Held",G164&lt;&gt;"Scheduled",G164&lt;&gt;"Cancelled",G164&lt;&gt;"No-show",G164&lt;&gt;"Rescheduled"),1,0)+IF(AND(H164&lt;&gt;"Not assessed",H164&lt;&gt;"Passed",H164&lt;&gt;"Failed",H164&lt;&gt;"Pending evidence"),1,0)+IF(AND(J164&lt;&gt;"Not reviewed",J164&lt;&gt;"Accepted",J164&lt;&gt;"Rejected",J164&lt;&gt;"Pending review"),1,0)))</x:f>
        <x:v>0</x:v>
      </x:c>
      <x:c r="R164" s="23" t="str">
        <x:f>IF(B164="","",IFERROR(INDEX('Cohorts'!$F$2:$F$201,MATCH(B164,'Cohorts'!$A$2:$A$201,0)),""))</x:f>
      </x:c>
    </x:row>
    <x:row r="165" ht="60" customHeight="1">
      <x:c r="A165" s="23"/>
      <x:c r="B165" s="23"/>
      <x:c r="C165" s="23"/>
      <x:c r="D165" s="24"/>
      <x:c r="E165" s="24"/>
      <x:c r="F165" s="24"/>
      <x:c r="G165" s="23"/>
      <x:c r="H165" s="23"/>
      <x:c r="I165" s="23"/>
      <x:c r="J165" s="23"/>
      <x:c r="K165" s="24"/>
      <x:c r="L165" s="23"/>
      <x:c r="M165" s="23"/>
      <x:c r="N165" s="23"/>
      <x:c r="O165" s="24"/>
      <x:c r="P165" s="23"/>
      <x:c r="Q165" s="25" t="n">
        <x:f>IF(A165="",IF(COUNTA(B165:P165)&gt;0,1,0),(IF(COUNTIF($A$2:$A$201,A165)&gt;1,1,0)+IF(COUNTIF('Cohorts'!$A$2:$A$201,B165)&lt;&gt;1,1,0)+IF(C165="",1,0)+IF(OR(NOT(ISNUMBER(D165)),D165&lt;=0,D165&gt;R165),1,0)+IF(AND(E165&lt;&gt;"",OR(NOT(ISNUMBER(E165)),E165&lt;D165)),1,0)+IF(AND(G165="Held",OR(NOT(ISNUMBER(F165)),F165&lt;D165,F165&gt;R165)),1,0)+IF(AND(G165&lt;&gt;"Held",F165&lt;&gt;""),1,0)+IF(AND(J165="Accepted",OR(G165&lt;&gt;"Held",H165&lt;&gt;"Passed",I165="",M165="",NOT(ISNUMBER(K165)))),1,0)+IF(AND(J165="Rejected",OR(G165&lt;&gt;"Held",L165="",M165="",NOT(ISNUMBER(K165)))),1,0)+IF(AND(K165&lt;&gt;"",OR(NOT(ISNUMBER(K165)),K165&lt;F165,K165&gt;R165)),1,0)+IF(AND(G165&lt;&gt;"Held",G165&lt;&gt;"Scheduled",G165&lt;&gt;"Cancelled",G165&lt;&gt;"No-show",G165&lt;&gt;"Rescheduled"),1,0)+IF(AND(H165&lt;&gt;"Not assessed",H165&lt;&gt;"Passed",H165&lt;&gt;"Failed",H165&lt;&gt;"Pending evidence"),1,0)+IF(AND(J165&lt;&gt;"Not reviewed",J165&lt;&gt;"Accepted",J165&lt;&gt;"Rejected",J165&lt;&gt;"Pending review"),1,0)))</x:f>
        <x:v>0</x:v>
      </x:c>
      <x:c r="R165" s="23" t="str">
        <x:f>IF(B165="","",IFERROR(INDEX('Cohorts'!$F$2:$F$201,MATCH(B165,'Cohorts'!$A$2:$A$201,0)),""))</x:f>
      </x:c>
    </x:row>
    <x:row r="166" ht="60" customHeight="1">
      <x:c r="A166" s="23"/>
      <x:c r="B166" s="23"/>
      <x:c r="C166" s="23"/>
      <x:c r="D166" s="24"/>
      <x:c r="E166" s="24"/>
      <x:c r="F166" s="24"/>
      <x:c r="G166" s="23"/>
      <x:c r="H166" s="23"/>
      <x:c r="I166" s="23"/>
      <x:c r="J166" s="23"/>
      <x:c r="K166" s="24"/>
      <x:c r="L166" s="23"/>
      <x:c r="M166" s="23"/>
      <x:c r="N166" s="23"/>
      <x:c r="O166" s="24"/>
      <x:c r="P166" s="23"/>
      <x:c r="Q166" s="25" t="n">
        <x:f>IF(A166="",IF(COUNTA(B166:P166)&gt;0,1,0),(IF(COUNTIF($A$2:$A$201,A166)&gt;1,1,0)+IF(COUNTIF('Cohorts'!$A$2:$A$201,B166)&lt;&gt;1,1,0)+IF(C166="",1,0)+IF(OR(NOT(ISNUMBER(D166)),D166&lt;=0,D166&gt;R166),1,0)+IF(AND(E166&lt;&gt;"",OR(NOT(ISNUMBER(E166)),E166&lt;D166)),1,0)+IF(AND(G166="Held",OR(NOT(ISNUMBER(F166)),F166&lt;D166,F166&gt;R166)),1,0)+IF(AND(G166&lt;&gt;"Held",F166&lt;&gt;""),1,0)+IF(AND(J166="Accepted",OR(G166&lt;&gt;"Held",H166&lt;&gt;"Passed",I166="",M166="",NOT(ISNUMBER(K166)))),1,0)+IF(AND(J166="Rejected",OR(G166&lt;&gt;"Held",L166="",M166="",NOT(ISNUMBER(K166)))),1,0)+IF(AND(K166&lt;&gt;"",OR(NOT(ISNUMBER(K166)),K166&lt;F166,K166&gt;R166)),1,0)+IF(AND(G166&lt;&gt;"Held",G166&lt;&gt;"Scheduled",G166&lt;&gt;"Cancelled",G166&lt;&gt;"No-show",G166&lt;&gt;"Rescheduled"),1,0)+IF(AND(H166&lt;&gt;"Not assessed",H166&lt;&gt;"Passed",H166&lt;&gt;"Failed",H166&lt;&gt;"Pending evidence"),1,0)+IF(AND(J166&lt;&gt;"Not reviewed",J166&lt;&gt;"Accepted",J166&lt;&gt;"Rejected",J166&lt;&gt;"Pending review"),1,0)))</x:f>
        <x:v>0</x:v>
      </x:c>
      <x:c r="R166" s="23" t="str">
        <x:f>IF(B166="","",IFERROR(INDEX('Cohorts'!$F$2:$F$201,MATCH(B166,'Cohorts'!$A$2:$A$201,0)),""))</x:f>
      </x:c>
    </x:row>
    <x:row r="167" ht="60" customHeight="1">
      <x:c r="A167" s="23"/>
      <x:c r="B167" s="23"/>
      <x:c r="C167" s="23"/>
      <x:c r="D167" s="24"/>
      <x:c r="E167" s="24"/>
      <x:c r="F167" s="24"/>
      <x:c r="G167" s="23"/>
      <x:c r="H167" s="23"/>
      <x:c r="I167" s="23"/>
      <x:c r="J167" s="23"/>
      <x:c r="K167" s="24"/>
      <x:c r="L167" s="23"/>
      <x:c r="M167" s="23"/>
      <x:c r="N167" s="23"/>
      <x:c r="O167" s="24"/>
      <x:c r="P167" s="23"/>
      <x:c r="Q167" s="25" t="n">
        <x:f>IF(A167="",IF(COUNTA(B167:P167)&gt;0,1,0),(IF(COUNTIF($A$2:$A$201,A167)&gt;1,1,0)+IF(COUNTIF('Cohorts'!$A$2:$A$201,B167)&lt;&gt;1,1,0)+IF(C167="",1,0)+IF(OR(NOT(ISNUMBER(D167)),D167&lt;=0,D167&gt;R167),1,0)+IF(AND(E167&lt;&gt;"",OR(NOT(ISNUMBER(E167)),E167&lt;D167)),1,0)+IF(AND(G167="Held",OR(NOT(ISNUMBER(F167)),F167&lt;D167,F167&gt;R167)),1,0)+IF(AND(G167&lt;&gt;"Held",F167&lt;&gt;""),1,0)+IF(AND(J167="Accepted",OR(G167&lt;&gt;"Held",H167&lt;&gt;"Passed",I167="",M167="",NOT(ISNUMBER(K167)))),1,0)+IF(AND(J167="Rejected",OR(G167&lt;&gt;"Held",L167="",M167="",NOT(ISNUMBER(K167)))),1,0)+IF(AND(K167&lt;&gt;"",OR(NOT(ISNUMBER(K167)),K167&lt;F167,K167&gt;R167)),1,0)+IF(AND(G167&lt;&gt;"Held",G167&lt;&gt;"Scheduled",G167&lt;&gt;"Cancelled",G167&lt;&gt;"No-show",G167&lt;&gt;"Rescheduled"),1,0)+IF(AND(H167&lt;&gt;"Not assessed",H167&lt;&gt;"Passed",H167&lt;&gt;"Failed",H167&lt;&gt;"Pending evidence"),1,0)+IF(AND(J167&lt;&gt;"Not reviewed",J167&lt;&gt;"Accepted",J167&lt;&gt;"Rejected",J167&lt;&gt;"Pending review"),1,0)))</x:f>
        <x:v>0</x:v>
      </x:c>
      <x:c r="R167" s="23" t="str">
        <x:f>IF(B167="","",IFERROR(INDEX('Cohorts'!$F$2:$F$201,MATCH(B167,'Cohorts'!$A$2:$A$201,0)),""))</x:f>
      </x:c>
    </x:row>
    <x:row r="168" ht="60" customHeight="1">
      <x:c r="A168" s="23"/>
      <x:c r="B168" s="23"/>
      <x:c r="C168" s="23"/>
      <x:c r="D168" s="24"/>
      <x:c r="E168" s="24"/>
      <x:c r="F168" s="24"/>
      <x:c r="G168" s="23"/>
      <x:c r="H168" s="23"/>
      <x:c r="I168" s="23"/>
      <x:c r="J168" s="23"/>
      <x:c r="K168" s="24"/>
      <x:c r="L168" s="23"/>
      <x:c r="M168" s="23"/>
      <x:c r="N168" s="23"/>
      <x:c r="O168" s="24"/>
      <x:c r="P168" s="23"/>
      <x:c r="Q168" s="25" t="n">
        <x:f>IF(A168="",IF(COUNTA(B168:P168)&gt;0,1,0),(IF(COUNTIF($A$2:$A$201,A168)&gt;1,1,0)+IF(COUNTIF('Cohorts'!$A$2:$A$201,B168)&lt;&gt;1,1,0)+IF(C168="",1,0)+IF(OR(NOT(ISNUMBER(D168)),D168&lt;=0,D168&gt;R168),1,0)+IF(AND(E168&lt;&gt;"",OR(NOT(ISNUMBER(E168)),E168&lt;D168)),1,0)+IF(AND(G168="Held",OR(NOT(ISNUMBER(F168)),F168&lt;D168,F168&gt;R168)),1,0)+IF(AND(G168&lt;&gt;"Held",F168&lt;&gt;""),1,0)+IF(AND(J168="Accepted",OR(G168&lt;&gt;"Held",H168&lt;&gt;"Passed",I168="",M168="",NOT(ISNUMBER(K168)))),1,0)+IF(AND(J168="Rejected",OR(G168&lt;&gt;"Held",L168="",M168="",NOT(ISNUMBER(K168)))),1,0)+IF(AND(K168&lt;&gt;"",OR(NOT(ISNUMBER(K168)),K168&lt;F168,K168&gt;R168)),1,0)+IF(AND(G168&lt;&gt;"Held",G168&lt;&gt;"Scheduled",G168&lt;&gt;"Cancelled",G168&lt;&gt;"No-show",G168&lt;&gt;"Rescheduled"),1,0)+IF(AND(H168&lt;&gt;"Not assessed",H168&lt;&gt;"Passed",H168&lt;&gt;"Failed",H168&lt;&gt;"Pending evidence"),1,0)+IF(AND(J168&lt;&gt;"Not reviewed",J168&lt;&gt;"Accepted",J168&lt;&gt;"Rejected",J168&lt;&gt;"Pending review"),1,0)))</x:f>
        <x:v>0</x:v>
      </x:c>
      <x:c r="R168" s="23" t="str">
        <x:f>IF(B168="","",IFERROR(INDEX('Cohorts'!$F$2:$F$201,MATCH(B168,'Cohorts'!$A$2:$A$201,0)),""))</x:f>
      </x:c>
    </x:row>
    <x:row r="169" ht="60" customHeight="1">
      <x:c r="A169" s="23"/>
      <x:c r="B169" s="23"/>
      <x:c r="C169" s="23"/>
      <x:c r="D169" s="24"/>
      <x:c r="E169" s="24"/>
      <x:c r="F169" s="24"/>
      <x:c r="G169" s="23"/>
      <x:c r="H169" s="23"/>
      <x:c r="I169" s="23"/>
      <x:c r="J169" s="23"/>
      <x:c r="K169" s="24"/>
      <x:c r="L169" s="23"/>
      <x:c r="M169" s="23"/>
      <x:c r="N169" s="23"/>
      <x:c r="O169" s="24"/>
      <x:c r="P169" s="23"/>
      <x:c r="Q169" s="25" t="n">
        <x:f>IF(A169="",IF(COUNTA(B169:P169)&gt;0,1,0),(IF(COUNTIF($A$2:$A$201,A169)&gt;1,1,0)+IF(COUNTIF('Cohorts'!$A$2:$A$201,B169)&lt;&gt;1,1,0)+IF(C169="",1,0)+IF(OR(NOT(ISNUMBER(D169)),D169&lt;=0,D169&gt;R169),1,0)+IF(AND(E169&lt;&gt;"",OR(NOT(ISNUMBER(E169)),E169&lt;D169)),1,0)+IF(AND(G169="Held",OR(NOT(ISNUMBER(F169)),F169&lt;D169,F169&gt;R169)),1,0)+IF(AND(G169&lt;&gt;"Held",F169&lt;&gt;""),1,0)+IF(AND(J169="Accepted",OR(G169&lt;&gt;"Held",H169&lt;&gt;"Passed",I169="",M169="",NOT(ISNUMBER(K169)))),1,0)+IF(AND(J169="Rejected",OR(G169&lt;&gt;"Held",L169="",M169="",NOT(ISNUMBER(K169)))),1,0)+IF(AND(K169&lt;&gt;"",OR(NOT(ISNUMBER(K169)),K169&lt;F169,K169&gt;R169)),1,0)+IF(AND(G169&lt;&gt;"Held",G169&lt;&gt;"Scheduled",G169&lt;&gt;"Cancelled",G169&lt;&gt;"No-show",G169&lt;&gt;"Rescheduled"),1,0)+IF(AND(H169&lt;&gt;"Not assessed",H169&lt;&gt;"Passed",H169&lt;&gt;"Failed",H169&lt;&gt;"Pending evidence"),1,0)+IF(AND(J169&lt;&gt;"Not reviewed",J169&lt;&gt;"Accepted",J169&lt;&gt;"Rejected",J169&lt;&gt;"Pending review"),1,0)))</x:f>
        <x:v>0</x:v>
      </x:c>
      <x:c r="R169" s="23" t="str">
        <x:f>IF(B169="","",IFERROR(INDEX('Cohorts'!$F$2:$F$201,MATCH(B169,'Cohorts'!$A$2:$A$201,0)),""))</x:f>
      </x:c>
    </x:row>
    <x:row r="170" ht="60" customHeight="1">
      <x:c r="A170" s="23"/>
      <x:c r="B170" s="23"/>
      <x:c r="C170" s="23"/>
      <x:c r="D170" s="24"/>
      <x:c r="E170" s="24"/>
      <x:c r="F170" s="24"/>
      <x:c r="G170" s="23"/>
      <x:c r="H170" s="23"/>
      <x:c r="I170" s="23"/>
      <x:c r="J170" s="23"/>
      <x:c r="K170" s="24"/>
      <x:c r="L170" s="23"/>
      <x:c r="M170" s="23"/>
      <x:c r="N170" s="23"/>
      <x:c r="O170" s="24"/>
      <x:c r="P170" s="23"/>
      <x:c r="Q170" s="25" t="n">
        <x:f>IF(A170="",IF(COUNTA(B170:P170)&gt;0,1,0),(IF(COUNTIF($A$2:$A$201,A170)&gt;1,1,0)+IF(COUNTIF('Cohorts'!$A$2:$A$201,B170)&lt;&gt;1,1,0)+IF(C170="",1,0)+IF(OR(NOT(ISNUMBER(D170)),D170&lt;=0,D170&gt;R170),1,0)+IF(AND(E170&lt;&gt;"",OR(NOT(ISNUMBER(E170)),E170&lt;D170)),1,0)+IF(AND(G170="Held",OR(NOT(ISNUMBER(F170)),F170&lt;D170,F170&gt;R170)),1,0)+IF(AND(G170&lt;&gt;"Held",F170&lt;&gt;""),1,0)+IF(AND(J170="Accepted",OR(G170&lt;&gt;"Held",H170&lt;&gt;"Passed",I170="",M170="",NOT(ISNUMBER(K170)))),1,0)+IF(AND(J170="Rejected",OR(G170&lt;&gt;"Held",L170="",M170="",NOT(ISNUMBER(K170)))),1,0)+IF(AND(K170&lt;&gt;"",OR(NOT(ISNUMBER(K170)),K170&lt;F170,K170&gt;R170)),1,0)+IF(AND(G170&lt;&gt;"Held",G170&lt;&gt;"Scheduled",G170&lt;&gt;"Cancelled",G170&lt;&gt;"No-show",G170&lt;&gt;"Rescheduled"),1,0)+IF(AND(H170&lt;&gt;"Not assessed",H170&lt;&gt;"Passed",H170&lt;&gt;"Failed",H170&lt;&gt;"Pending evidence"),1,0)+IF(AND(J170&lt;&gt;"Not reviewed",J170&lt;&gt;"Accepted",J170&lt;&gt;"Rejected",J170&lt;&gt;"Pending review"),1,0)))</x:f>
        <x:v>0</x:v>
      </x:c>
      <x:c r="R170" s="23" t="str">
        <x:f>IF(B170="","",IFERROR(INDEX('Cohorts'!$F$2:$F$201,MATCH(B170,'Cohorts'!$A$2:$A$201,0)),""))</x:f>
      </x:c>
    </x:row>
    <x:row r="171" ht="60" customHeight="1">
      <x:c r="A171" s="23"/>
      <x:c r="B171" s="23"/>
      <x:c r="C171" s="23"/>
      <x:c r="D171" s="24"/>
      <x:c r="E171" s="24"/>
      <x:c r="F171" s="24"/>
      <x:c r="G171" s="23"/>
      <x:c r="H171" s="23"/>
      <x:c r="I171" s="23"/>
      <x:c r="J171" s="23"/>
      <x:c r="K171" s="24"/>
      <x:c r="L171" s="23"/>
      <x:c r="M171" s="23"/>
      <x:c r="N171" s="23"/>
      <x:c r="O171" s="24"/>
      <x:c r="P171" s="23"/>
      <x:c r="Q171" s="25" t="n">
        <x:f>IF(A171="",IF(COUNTA(B171:P171)&gt;0,1,0),(IF(COUNTIF($A$2:$A$201,A171)&gt;1,1,0)+IF(COUNTIF('Cohorts'!$A$2:$A$201,B171)&lt;&gt;1,1,0)+IF(C171="",1,0)+IF(OR(NOT(ISNUMBER(D171)),D171&lt;=0,D171&gt;R171),1,0)+IF(AND(E171&lt;&gt;"",OR(NOT(ISNUMBER(E171)),E171&lt;D171)),1,0)+IF(AND(G171="Held",OR(NOT(ISNUMBER(F171)),F171&lt;D171,F171&gt;R171)),1,0)+IF(AND(G171&lt;&gt;"Held",F171&lt;&gt;""),1,0)+IF(AND(J171="Accepted",OR(G171&lt;&gt;"Held",H171&lt;&gt;"Passed",I171="",M171="",NOT(ISNUMBER(K171)))),1,0)+IF(AND(J171="Rejected",OR(G171&lt;&gt;"Held",L171="",M171="",NOT(ISNUMBER(K171)))),1,0)+IF(AND(K171&lt;&gt;"",OR(NOT(ISNUMBER(K171)),K171&lt;F171,K171&gt;R171)),1,0)+IF(AND(G171&lt;&gt;"Held",G171&lt;&gt;"Scheduled",G171&lt;&gt;"Cancelled",G171&lt;&gt;"No-show",G171&lt;&gt;"Rescheduled"),1,0)+IF(AND(H171&lt;&gt;"Not assessed",H171&lt;&gt;"Passed",H171&lt;&gt;"Failed",H171&lt;&gt;"Pending evidence"),1,0)+IF(AND(J171&lt;&gt;"Not reviewed",J171&lt;&gt;"Accepted",J171&lt;&gt;"Rejected",J171&lt;&gt;"Pending review"),1,0)))</x:f>
        <x:v>0</x:v>
      </x:c>
      <x:c r="R171" s="23" t="str">
        <x:f>IF(B171="","",IFERROR(INDEX('Cohorts'!$F$2:$F$201,MATCH(B171,'Cohorts'!$A$2:$A$201,0)),""))</x:f>
      </x:c>
    </x:row>
    <x:row r="172" ht="60" customHeight="1">
      <x:c r="A172" s="23"/>
      <x:c r="B172" s="23"/>
      <x:c r="C172" s="23"/>
      <x:c r="D172" s="24"/>
      <x:c r="E172" s="24"/>
      <x:c r="F172" s="24"/>
      <x:c r="G172" s="23"/>
      <x:c r="H172" s="23"/>
      <x:c r="I172" s="23"/>
      <x:c r="J172" s="23"/>
      <x:c r="K172" s="24"/>
      <x:c r="L172" s="23"/>
      <x:c r="M172" s="23"/>
      <x:c r="N172" s="23"/>
      <x:c r="O172" s="24"/>
      <x:c r="P172" s="23"/>
      <x:c r="Q172" s="25" t="n">
        <x:f>IF(A172="",IF(COUNTA(B172:P172)&gt;0,1,0),(IF(COUNTIF($A$2:$A$201,A172)&gt;1,1,0)+IF(COUNTIF('Cohorts'!$A$2:$A$201,B172)&lt;&gt;1,1,0)+IF(C172="",1,0)+IF(OR(NOT(ISNUMBER(D172)),D172&lt;=0,D172&gt;R172),1,0)+IF(AND(E172&lt;&gt;"",OR(NOT(ISNUMBER(E172)),E172&lt;D172)),1,0)+IF(AND(G172="Held",OR(NOT(ISNUMBER(F172)),F172&lt;D172,F172&gt;R172)),1,0)+IF(AND(G172&lt;&gt;"Held",F172&lt;&gt;""),1,0)+IF(AND(J172="Accepted",OR(G172&lt;&gt;"Held",H172&lt;&gt;"Passed",I172="",M172="",NOT(ISNUMBER(K172)))),1,0)+IF(AND(J172="Rejected",OR(G172&lt;&gt;"Held",L172="",M172="",NOT(ISNUMBER(K172)))),1,0)+IF(AND(K172&lt;&gt;"",OR(NOT(ISNUMBER(K172)),K172&lt;F172,K172&gt;R172)),1,0)+IF(AND(G172&lt;&gt;"Held",G172&lt;&gt;"Scheduled",G172&lt;&gt;"Cancelled",G172&lt;&gt;"No-show",G172&lt;&gt;"Rescheduled"),1,0)+IF(AND(H172&lt;&gt;"Not assessed",H172&lt;&gt;"Passed",H172&lt;&gt;"Failed",H172&lt;&gt;"Pending evidence"),1,0)+IF(AND(J172&lt;&gt;"Not reviewed",J172&lt;&gt;"Accepted",J172&lt;&gt;"Rejected",J172&lt;&gt;"Pending review"),1,0)))</x:f>
        <x:v>0</x:v>
      </x:c>
      <x:c r="R172" s="23" t="str">
        <x:f>IF(B172="","",IFERROR(INDEX('Cohorts'!$F$2:$F$201,MATCH(B172,'Cohorts'!$A$2:$A$201,0)),""))</x:f>
      </x:c>
    </x:row>
    <x:row r="173" ht="60" customHeight="1">
      <x:c r="A173" s="23"/>
      <x:c r="B173" s="23"/>
      <x:c r="C173" s="23"/>
      <x:c r="D173" s="24"/>
      <x:c r="E173" s="24"/>
      <x:c r="F173" s="24"/>
      <x:c r="G173" s="23"/>
      <x:c r="H173" s="23"/>
      <x:c r="I173" s="23"/>
      <x:c r="J173" s="23"/>
      <x:c r="K173" s="24"/>
      <x:c r="L173" s="23"/>
      <x:c r="M173" s="23"/>
      <x:c r="N173" s="23"/>
      <x:c r="O173" s="24"/>
      <x:c r="P173" s="23"/>
      <x:c r="Q173" s="25" t="n">
        <x:f>IF(A173="",IF(COUNTA(B173:P173)&gt;0,1,0),(IF(COUNTIF($A$2:$A$201,A173)&gt;1,1,0)+IF(COUNTIF('Cohorts'!$A$2:$A$201,B173)&lt;&gt;1,1,0)+IF(C173="",1,0)+IF(OR(NOT(ISNUMBER(D173)),D173&lt;=0,D173&gt;R173),1,0)+IF(AND(E173&lt;&gt;"",OR(NOT(ISNUMBER(E173)),E173&lt;D173)),1,0)+IF(AND(G173="Held",OR(NOT(ISNUMBER(F173)),F173&lt;D173,F173&gt;R173)),1,0)+IF(AND(G173&lt;&gt;"Held",F173&lt;&gt;""),1,0)+IF(AND(J173="Accepted",OR(G173&lt;&gt;"Held",H173&lt;&gt;"Passed",I173="",M173="",NOT(ISNUMBER(K173)))),1,0)+IF(AND(J173="Rejected",OR(G173&lt;&gt;"Held",L173="",M173="",NOT(ISNUMBER(K173)))),1,0)+IF(AND(K173&lt;&gt;"",OR(NOT(ISNUMBER(K173)),K173&lt;F173,K173&gt;R173)),1,0)+IF(AND(G173&lt;&gt;"Held",G173&lt;&gt;"Scheduled",G173&lt;&gt;"Cancelled",G173&lt;&gt;"No-show",G173&lt;&gt;"Rescheduled"),1,0)+IF(AND(H173&lt;&gt;"Not assessed",H173&lt;&gt;"Passed",H173&lt;&gt;"Failed",H173&lt;&gt;"Pending evidence"),1,0)+IF(AND(J173&lt;&gt;"Not reviewed",J173&lt;&gt;"Accepted",J173&lt;&gt;"Rejected",J173&lt;&gt;"Pending review"),1,0)))</x:f>
        <x:v>0</x:v>
      </x:c>
      <x:c r="R173" s="23" t="str">
        <x:f>IF(B173="","",IFERROR(INDEX('Cohorts'!$F$2:$F$201,MATCH(B173,'Cohorts'!$A$2:$A$201,0)),""))</x:f>
      </x:c>
    </x:row>
    <x:row r="174" ht="60" customHeight="1">
      <x:c r="A174" s="23"/>
      <x:c r="B174" s="23"/>
      <x:c r="C174" s="23"/>
      <x:c r="D174" s="24"/>
      <x:c r="E174" s="24"/>
      <x:c r="F174" s="24"/>
      <x:c r="G174" s="23"/>
      <x:c r="H174" s="23"/>
      <x:c r="I174" s="23"/>
      <x:c r="J174" s="23"/>
      <x:c r="K174" s="24"/>
      <x:c r="L174" s="23"/>
      <x:c r="M174" s="23"/>
      <x:c r="N174" s="23"/>
      <x:c r="O174" s="24"/>
      <x:c r="P174" s="23"/>
      <x:c r="Q174" s="25" t="n">
        <x:f>IF(A174="",IF(COUNTA(B174:P174)&gt;0,1,0),(IF(COUNTIF($A$2:$A$201,A174)&gt;1,1,0)+IF(COUNTIF('Cohorts'!$A$2:$A$201,B174)&lt;&gt;1,1,0)+IF(C174="",1,0)+IF(OR(NOT(ISNUMBER(D174)),D174&lt;=0,D174&gt;R174),1,0)+IF(AND(E174&lt;&gt;"",OR(NOT(ISNUMBER(E174)),E174&lt;D174)),1,0)+IF(AND(G174="Held",OR(NOT(ISNUMBER(F174)),F174&lt;D174,F174&gt;R174)),1,0)+IF(AND(G174&lt;&gt;"Held",F174&lt;&gt;""),1,0)+IF(AND(J174="Accepted",OR(G174&lt;&gt;"Held",H174&lt;&gt;"Passed",I174="",M174="",NOT(ISNUMBER(K174)))),1,0)+IF(AND(J174="Rejected",OR(G174&lt;&gt;"Held",L174="",M174="",NOT(ISNUMBER(K174)))),1,0)+IF(AND(K174&lt;&gt;"",OR(NOT(ISNUMBER(K174)),K174&lt;F174,K174&gt;R174)),1,0)+IF(AND(G174&lt;&gt;"Held",G174&lt;&gt;"Scheduled",G174&lt;&gt;"Cancelled",G174&lt;&gt;"No-show",G174&lt;&gt;"Rescheduled"),1,0)+IF(AND(H174&lt;&gt;"Not assessed",H174&lt;&gt;"Passed",H174&lt;&gt;"Failed",H174&lt;&gt;"Pending evidence"),1,0)+IF(AND(J174&lt;&gt;"Not reviewed",J174&lt;&gt;"Accepted",J174&lt;&gt;"Rejected",J174&lt;&gt;"Pending review"),1,0)))</x:f>
        <x:v>0</x:v>
      </x:c>
      <x:c r="R174" s="23" t="str">
        <x:f>IF(B174="","",IFERROR(INDEX('Cohorts'!$F$2:$F$201,MATCH(B174,'Cohorts'!$A$2:$A$201,0)),""))</x:f>
      </x:c>
    </x:row>
    <x:row r="175" ht="60" customHeight="1">
      <x:c r="A175" s="23"/>
      <x:c r="B175" s="23"/>
      <x:c r="C175" s="23"/>
      <x:c r="D175" s="24"/>
      <x:c r="E175" s="24"/>
      <x:c r="F175" s="24"/>
      <x:c r="G175" s="23"/>
      <x:c r="H175" s="23"/>
      <x:c r="I175" s="23"/>
      <x:c r="J175" s="23"/>
      <x:c r="K175" s="24"/>
      <x:c r="L175" s="23"/>
      <x:c r="M175" s="23"/>
      <x:c r="N175" s="23"/>
      <x:c r="O175" s="24"/>
      <x:c r="P175" s="23"/>
      <x:c r="Q175" s="25" t="n">
        <x:f>IF(A175="",IF(COUNTA(B175:P175)&gt;0,1,0),(IF(COUNTIF($A$2:$A$201,A175)&gt;1,1,0)+IF(COUNTIF('Cohorts'!$A$2:$A$201,B175)&lt;&gt;1,1,0)+IF(C175="",1,0)+IF(OR(NOT(ISNUMBER(D175)),D175&lt;=0,D175&gt;R175),1,0)+IF(AND(E175&lt;&gt;"",OR(NOT(ISNUMBER(E175)),E175&lt;D175)),1,0)+IF(AND(G175="Held",OR(NOT(ISNUMBER(F175)),F175&lt;D175,F175&gt;R175)),1,0)+IF(AND(G175&lt;&gt;"Held",F175&lt;&gt;""),1,0)+IF(AND(J175="Accepted",OR(G175&lt;&gt;"Held",H175&lt;&gt;"Passed",I175="",M175="",NOT(ISNUMBER(K175)))),1,0)+IF(AND(J175="Rejected",OR(G175&lt;&gt;"Held",L175="",M175="",NOT(ISNUMBER(K175)))),1,0)+IF(AND(K175&lt;&gt;"",OR(NOT(ISNUMBER(K175)),K175&lt;F175,K175&gt;R175)),1,0)+IF(AND(G175&lt;&gt;"Held",G175&lt;&gt;"Scheduled",G175&lt;&gt;"Cancelled",G175&lt;&gt;"No-show",G175&lt;&gt;"Rescheduled"),1,0)+IF(AND(H175&lt;&gt;"Not assessed",H175&lt;&gt;"Passed",H175&lt;&gt;"Failed",H175&lt;&gt;"Pending evidence"),1,0)+IF(AND(J175&lt;&gt;"Not reviewed",J175&lt;&gt;"Accepted",J175&lt;&gt;"Rejected",J175&lt;&gt;"Pending review"),1,0)))</x:f>
        <x:v>0</x:v>
      </x:c>
      <x:c r="R175" s="23" t="str">
        <x:f>IF(B175="","",IFERROR(INDEX('Cohorts'!$F$2:$F$201,MATCH(B175,'Cohorts'!$A$2:$A$201,0)),""))</x:f>
      </x:c>
    </x:row>
    <x:row r="176" ht="60" customHeight="1">
      <x:c r="A176" s="23"/>
      <x:c r="B176" s="23"/>
      <x:c r="C176" s="23"/>
      <x:c r="D176" s="24"/>
      <x:c r="E176" s="24"/>
      <x:c r="F176" s="24"/>
      <x:c r="G176" s="23"/>
      <x:c r="H176" s="23"/>
      <x:c r="I176" s="23"/>
      <x:c r="J176" s="23"/>
      <x:c r="K176" s="24"/>
      <x:c r="L176" s="23"/>
      <x:c r="M176" s="23"/>
      <x:c r="N176" s="23"/>
      <x:c r="O176" s="24"/>
      <x:c r="P176" s="23"/>
      <x:c r="Q176" s="25" t="n">
        <x:f>IF(A176="",IF(COUNTA(B176:P176)&gt;0,1,0),(IF(COUNTIF($A$2:$A$201,A176)&gt;1,1,0)+IF(COUNTIF('Cohorts'!$A$2:$A$201,B176)&lt;&gt;1,1,0)+IF(C176="",1,0)+IF(OR(NOT(ISNUMBER(D176)),D176&lt;=0,D176&gt;R176),1,0)+IF(AND(E176&lt;&gt;"",OR(NOT(ISNUMBER(E176)),E176&lt;D176)),1,0)+IF(AND(G176="Held",OR(NOT(ISNUMBER(F176)),F176&lt;D176,F176&gt;R176)),1,0)+IF(AND(G176&lt;&gt;"Held",F176&lt;&gt;""),1,0)+IF(AND(J176="Accepted",OR(G176&lt;&gt;"Held",H176&lt;&gt;"Passed",I176="",M176="",NOT(ISNUMBER(K176)))),1,0)+IF(AND(J176="Rejected",OR(G176&lt;&gt;"Held",L176="",M176="",NOT(ISNUMBER(K176)))),1,0)+IF(AND(K176&lt;&gt;"",OR(NOT(ISNUMBER(K176)),K176&lt;F176,K176&gt;R176)),1,0)+IF(AND(G176&lt;&gt;"Held",G176&lt;&gt;"Scheduled",G176&lt;&gt;"Cancelled",G176&lt;&gt;"No-show",G176&lt;&gt;"Rescheduled"),1,0)+IF(AND(H176&lt;&gt;"Not assessed",H176&lt;&gt;"Passed",H176&lt;&gt;"Failed",H176&lt;&gt;"Pending evidence"),1,0)+IF(AND(J176&lt;&gt;"Not reviewed",J176&lt;&gt;"Accepted",J176&lt;&gt;"Rejected",J176&lt;&gt;"Pending review"),1,0)))</x:f>
        <x:v>0</x:v>
      </x:c>
      <x:c r="R176" s="23" t="str">
        <x:f>IF(B176="","",IFERROR(INDEX('Cohorts'!$F$2:$F$201,MATCH(B176,'Cohorts'!$A$2:$A$201,0)),""))</x:f>
      </x:c>
    </x:row>
    <x:row r="177" ht="60" customHeight="1">
      <x:c r="A177" s="23"/>
      <x:c r="B177" s="23"/>
      <x:c r="C177" s="23"/>
      <x:c r="D177" s="24"/>
      <x:c r="E177" s="24"/>
      <x:c r="F177" s="24"/>
      <x:c r="G177" s="23"/>
      <x:c r="H177" s="23"/>
      <x:c r="I177" s="23"/>
      <x:c r="J177" s="23"/>
      <x:c r="K177" s="24"/>
      <x:c r="L177" s="23"/>
      <x:c r="M177" s="23"/>
      <x:c r="N177" s="23"/>
      <x:c r="O177" s="24"/>
      <x:c r="P177" s="23"/>
      <x:c r="Q177" s="25" t="n">
        <x:f>IF(A177="",IF(COUNTA(B177:P177)&gt;0,1,0),(IF(COUNTIF($A$2:$A$201,A177)&gt;1,1,0)+IF(COUNTIF('Cohorts'!$A$2:$A$201,B177)&lt;&gt;1,1,0)+IF(C177="",1,0)+IF(OR(NOT(ISNUMBER(D177)),D177&lt;=0,D177&gt;R177),1,0)+IF(AND(E177&lt;&gt;"",OR(NOT(ISNUMBER(E177)),E177&lt;D177)),1,0)+IF(AND(G177="Held",OR(NOT(ISNUMBER(F177)),F177&lt;D177,F177&gt;R177)),1,0)+IF(AND(G177&lt;&gt;"Held",F177&lt;&gt;""),1,0)+IF(AND(J177="Accepted",OR(G177&lt;&gt;"Held",H177&lt;&gt;"Passed",I177="",M177="",NOT(ISNUMBER(K177)))),1,0)+IF(AND(J177="Rejected",OR(G177&lt;&gt;"Held",L177="",M177="",NOT(ISNUMBER(K177)))),1,0)+IF(AND(K177&lt;&gt;"",OR(NOT(ISNUMBER(K177)),K177&lt;F177,K177&gt;R177)),1,0)+IF(AND(G177&lt;&gt;"Held",G177&lt;&gt;"Scheduled",G177&lt;&gt;"Cancelled",G177&lt;&gt;"No-show",G177&lt;&gt;"Rescheduled"),1,0)+IF(AND(H177&lt;&gt;"Not assessed",H177&lt;&gt;"Passed",H177&lt;&gt;"Failed",H177&lt;&gt;"Pending evidence"),1,0)+IF(AND(J177&lt;&gt;"Not reviewed",J177&lt;&gt;"Accepted",J177&lt;&gt;"Rejected",J177&lt;&gt;"Pending review"),1,0)))</x:f>
        <x:v>0</x:v>
      </x:c>
      <x:c r="R177" s="23" t="str">
        <x:f>IF(B177="","",IFERROR(INDEX('Cohorts'!$F$2:$F$201,MATCH(B177,'Cohorts'!$A$2:$A$201,0)),""))</x:f>
      </x:c>
    </x:row>
    <x:row r="178" ht="60" customHeight="1">
      <x:c r="A178" s="23"/>
      <x:c r="B178" s="23"/>
      <x:c r="C178" s="23"/>
      <x:c r="D178" s="24"/>
      <x:c r="E178" s="24"/>
      <x:c r="F178" s="24"/>
      <x:c r="G178" s="23"/>
      <x:c r="H178" s="23"/>
      <x:c r="I178" s="23"/>
      <x:c r="J178" s="23"/>
      <x:c r="K178" s="24"/>
      <x:c r="L178" s="23"/>
      <x:c r="M178" s="23"/>
      <x:c r="N178" s="23"/>
      <x:c r="O178" s="24"/>
      <x:c r="P178" s="23"/>
      <x:c r="Q178" s="25" t="n">
        <x:f>IF(A178="",IF(COUNTA(B178:P178)&gt;0,1,0),(IF(COUNTIF($A$2:$A$201,A178)&gt;1,1,0)+IF(COUNTIF('Cohorts'!$A$2:$A$201,B178)&lt;&gt;1,1,0)+IF(C178="",1,0)+IF(OR(NOT(ISNUMBER(D178)),D178&lt;=0,D178&gt;R178),1,0)+IF(AND(E178&lt;&gt;"",OR(NOT(ISNUMBER(E178)),E178&lt;D178)),1,0)+IF(AND(G178="Held",OR(NOT(ISNUMBER(F178)),F178&lt;D178,F178&gt;R178)),1,0)+IF(AND(G178&lt;&gt;"Held",F178&lt;&gt;""),1,0)+IF(AND(J178="Accepted",OR(G178&lt;&gt;"Held",H178&lt;&gt;"Passed",I178="",M178="",NOT(ISNUMBER(K178)))),1,0)+IF(AND(J178="Rejected",OR(G178&lt;&gt;"Held",L178="",M178="",NOT(ISNUMBER(K178)))),1,0)+IF(AND(K178&lt;&gt;"",OR(NOT(ISNUMBER(K178)),K178&lt;F178,K178&gt;R178)),1,0)+IF(AND(G178&lt;&gt;"Held",G178&lt;&gt;"Scheduled",G178&lt;&gt;"Cancelled",G178&lt;&gt;"No-show",G178&lt;&gt;"Rescheduled"),1,0)+IF(AND(H178&lt;&gt;"Not assessed",H178&lt;&gt;"Passed",H178&lt;&gt;"Failed",H178&lt;&gt;"Pending evidence"),1,0)+IF(AND(J178&lt;&gt;"Not reviewed",J178&lt;&gt;"Accepted",J178&lt;&gt;"Rejected",J178&lt;&gt;"Pending review"),1,0)))</x:f>
        <x:v>0</x:v>
      </x:c>
      <x:c r="R178" s="23" t="str">
        <x:f>IF(B178="","",IFERROR(INDEX('Cohorts'!$F$2:$F$201,MATCH(B178,'Cohorts'!$A$2:$A$201,0)),""))</x:f>
      </x:c>
    </x:row>
    <x:row r="179" ht="60" customHeight="1">
      <x:c r="A179" s="23"/>
      <x:c r="B179" s="23"/>
      <x:c r="C179" s="23"/>
      <x:c r="D179" s="24"/>
      <x:c r="E179" s="24"/>
      <x:c r="F179" s="24"/>
      <x:c r="G179" s="23"/>
      <x:c r="H179" s="23"/>
      <x:c r="I179" s="23"/>
      <x:c r="J179" s="23"/>
      <x:c r="K179" s="24"/>
      <x:c r="L179" s="23"/>
      <x:c r="M179" s="23"/>
      <x:c r="N179" s="23"/>
      <x:c r="O179" s="24"/>
      <x:c r="P179" s="23"/>
      <x:c r="Q179" s="25" t="n">
        <x:f>IF(A179="",IF(COUNTA(B179:P179)&gt;0,1,0),(IF(COUNTIF($A$2:$A$201,A179)&gt;1,1,0)+IF(COUNTIF('Cohorts'!$A$2:$A$201,B179)&lt;&gt;1,1,0)+IF(C179="",1,0)+IF(OR(NOT(ISNUMBER(D179)),D179&lt;=0,D179&gt;R179),1,0)+IF(AND(E179&lt;&gt;"",OR(NOT(ISNUMBER(E179)),E179&lt;D179)),1,0)+IF(AND(G179="Held",OR(NOT(ISNUMBER(F179)),F179&lt;D179,F179&gt;R179)),1,0)+IF(AND(G179&lt;&gt;"Held",F179&lt;&gt;""),1,0)+IF(AND(J179="Accepted",OR(G179&lt;&gt;"Held",H179&lt;&gt;"Passed",I179="",M179="",NOT(ISNUMBER(K179)))),1,0)+IF(AND(J179="Rejected",OR(G179&lt;&gt;"Held",L179="",M179="",NOT(ISNUMBER(K179)))),1,0)+IF(AND(K179&lt;&gt;"",OR(NOT(ISNUMBER(K179)),K179&lt;F179,K179&gt;R179)),1,0)+IF(AND(G179&lt;&gt;"Held",G179&lt;&gt;"Scheduled",G179&lt;&gt;"Cancelled",G179&lt;&gt;"No-show",G179&lt;&gt;"Rescheduled"),1,0)+IF(AND(H179&lt;&gt;"Not assessed",H179&lt;&gt;"Passed",H179&lt;&gt;"Failed",H179&lt;&gt;"Pending evidence"),1,0)+IF(AND(J179&lt;&gt;"Not reviewed",J179&lt;&gt;"Accepted",J179&lt;&gt;"Rejected",J179&lt;&gt;"Pending review"),1,0)))</x:f>
        <x:v>0</x:v>
      </x:c>
      <x:c r="R179" s="23" t="str">
        <x:f>IF(B179="","",IFERROR(INDEX('Cohorts'!$F$2:$F$201,MATCH(B179,'Cohorts'!$A$2:$A$201,0)),""))</x:f>
      </x:c>
    </x:row>
    <x:row r="180" ht="60" customHeight="1">
      <x:c r="A180" s="23"/>
      <x:c r="B180" s="23"/>
      <x:c r="C180" s="23"/>
      <x:c r="D180" s="24"/>
      <x:c r="E180" s="24"/>
      <x:c r="F180" s="24"/>
      <x:c r="G180" s="23"/>
      <x:c r="H180" s="23"/>
      <x:c r="I180" s="23"/>
      <x:c r="J180" s="23"/>
      <x:c r="K180" s="24"/>
      <x:c r="L180" s="23"/>
      <x:c r="M180" s="23"/>
      <x:c r="N180" s="23"/>
      <x:c r="O180" s="24"/>
      <x:c r="P180" s="23"/>
      <x:c r="Q180" s="25" t="n">
        <x:f>IF(A180="",IF(COUNTA(B180:P180)&gt;0,1,0),(IF(COUNTIF($A$2:$A$201,A180)&gt;1,1,0)+IF(COUNTIF('Cohorts'!$A$2:$A$201,B180)&lt;&gt;1,1,0)+IF(C180="",1,0)+IF(OR(NOT(ISNUMBER(D180)),D180&lt;=0,D180&gt;R180),1,0)+IF(AND(E180&lt;&gt;"",OR(NOT(ISNUMBER(E180)),E180&lt;D180)),1,0)+IF(AND(G180="Held",OR(NOT(ISNUMBER(F180)),F180&lt;D180,F180&gt;R180)),1,0)+IF(AND(G180&lt;&gt;"Held",F180&lt;&gt;""),1,0)+IF(AND(J180="Accepted",OR(G180&lt;&gt;"Held",H180&lt;&gt;"Passed",I180="",M180="",NOT(ISNUMBER(K180)))),1,0)+IF(AND(J180="Rejected",OR(G180&lt;&gt;"Held",L180="",M180="",NOT(ISNUMBER(K180)))),1,0)+IF(AND(K180&lt;&gt;"",OR(NOT(ISNUMBER(K180)),K180&lt;F180,K180&gt;R180)),1,0)+IF(AND(G180&lt;&gt;"Held",G180&lt;&gt;"Scheduled",G180&lt;&gt;"Cancelled",G180&lt;&gt;"No-show",G180&lt;&gt;"Rescheduled"),1,0)+IF(AND(H180&lt;&gt;"Not assessed",H180&lt;&gt;"Passed",H180&lt;&gt;"Failed",H180&lt;&gt;"Pending evidence"),1,0)+IF(AND(J180&lt;&gt;"Not reviewed",J180&lt;&gt;"Accepted",J180&lt;&gt;"Rejected",J180&lt;&gt;"Pending review"),1,0)))</x:f>
        <x:v>0</x:v>
      </x:c>
      <x:c r="R180" s="23" t="str">
        <x:f>IF(B180="","",IFERROR(INDEX('Cohorts'!$F$2:$F$201,MATCH(B180,'Cohorts'!$A$2:$A$201,0)),""))</x:f>
      </x:c>
    </x:row>
    <x:row r="181" ht="60" customHeight="1">
      <x:c r="A181" s="23"/>
      <x:c r="B181" s="23"/>
      <x:c r="C181" s="23"/>
      <x:c r="D181" s="24"/>
      <x:c r="E181" s="24"/>
      <x:c r="F181" s="24"/>
      <x:c r="G181" s="23"/>
      <x:c r="H181" s="23"/>
      <x:c r="I181" s="23"/>
      <x:c r="J181" s="23"/>
      <x:c r="K181" s="24"/>
      <x:c r="L181" s="23"/>
      <x:c r="M181" s="23"/>
      <x:c r="N181" s="23"/>
      <x:c r="O181" s="24"/>
      <x:c r="P181" s="23"/>
      <x:c r="Q181" s="25" t="n">
        <x:f>IF(A181="",IF(COUNTA(B181:P181)&gt;0,1,0),(IF(COUNTIF($A$2:$A$201,A181)&gt;1,1,0)+IF(COUNTIF('Cohorts'!$A$2:$A$201,B181)&lt;&gt;1,1,0)+IF(C181="",1,0)+IF(OR(NOT(ISNUMBER(D181)),D181&lt;=0,D181&gt;R181),1,0)+IF(AND(E181&lt;&gt;"",OR(NOT(ISNUMBER(E181)),E181&lt;D181)),1,0)+IF(AND(G181="Held",OR(NOT(ISNUMBER(F181)),F181&lt;D181,F181&gt;R181)),1,0)+IF(AND(G181&lt;&gt;"Held",F181&lt;&gt;""),1,0)+IF(AND(J181="Accepted",OR(G181&lt;&gt;"Held",H181&lt;&gt;"Passed",I181="",M181="",NOT(ISNUMBER(K181)))),1,0)+IF(AND(J181="Rejected",OR(G181&lt;&gt;"Held",L181="",M181="",NOT(ISNUMBER(K181)))),1,0)+IF(AND(K181&lt;&gt;"",OR(NOT(ISNUMBER(K181)),K181&lt;F181,K181&gt;R181)),1,0)+IF(AND(G181&lt;&gt;"Held",G181&lt;&gt;"Scheduled",G181&lt;&gt;"Cancelled",G181&lt;&gt;"No-show",G181&lt;&gt;"Rescheduled"),1,0)+IF(AND(H181&lt;&gt;"Not assessed",H181&lt;&gt;"Passed",H181&lt;&gt;"Failed",H181&lt;&gt;"Pending evidence"),1,0)+IF(AND(J181&lt;&gt;"Not reviewed",J181&lt;&gt;"Accepted",J181&lt;&gt;"Rejected",J181&lt;&gt;"Pending review"),1,0)))</x:f>
        <x:v>0</x:v>
      </x:c>
      <x:c r="R181" s="23" t="str">
        <x:f>IF(B181="","",IFERROR(INDEX('Cohorts'!$F$2:$F$201,MATCH(B181,'Cohorts'!$A$2:$A$201,0)),""))</x:f>
      </x:c>
    </x:row>
    <x:row r="182" ht="60" customHeight="1">
      <x:c r="A182" s="23"/>
      <x:c r="B182" s="23"/>
      <x:c r="C182" s="23"/>
      <x:c r="D182" s="24"/>
      <x:c r="E182" s="24"/>
      <x:c r="F182" s="24"/>
      <x:c r="G182" s="23"/>
      <x:c r="H182" s="23"/>
      <x:c r="I182" s="23"/>
      <x:c r="J182" s="23"/>
      <x:c r="K182" s="24"/>
      <x:c r="L182" s="23"/>
      <x:c r="M182" s="23"/>
      <x:c r="N182" s="23"/>
      <x:c r="O182" s="24"/>
      <x:c r="P182" s="23"/>
      <x:c r="Q182" s="25" t="n">
        <x:f>IF(A182="",IF(COUNTA(B182:P182)&gt;0,1,0),(IF(COUNTIF($A$2:$A$201,A182)&gt;1,1,0)+IF(COUNTIF('Cohorts'!$A$2:$A$201,B182)&lt;&gt;1,1,0)+IF(C182="",1,0)+IF(OR(NOT(ISNUMBER(D182)),D182&lt;=0,D182&gt;R182),1,0)+IF(AND(E182&lt;&gt;"",OR(NOT(ISNUMBER(E182)),E182&lt;D182)),1,0)+IF(AND(G182="Held",OR(NOT(ISNUMBER(F182)),F182&lt;D182,F182&gt;R182)),1,0)+IF(AND(G182&lt;&gt;"Held",F182&lt;&gt;""),1,0)+IF(AND(J182="Accepted",OR(G182&lt;&gt;"Held",H182&lt;&gt;"Passed",I182="",M182="",NOT(ISNUMBER(K182)))),1,0)+IF(AND(J182="Rejected",OR(G182&lt;&gt;"Held",L182="",M182="",NOT(ISNUMBER(K182)))),1,0)+IF(AND(K182&lt;&gt;"",OR(NOT(ISNUMBER(K182)),K182&lt;F182,K182&gt;R182)),1,0)+IF(AND(G182&lt;&gt;"Held",G182&lt;&gt;"Scheduled",G182&lt;&gt;"Cancelled",G182&lt;&gt;"No-show",G182&lt;&gt;"Rescheduled"),1,0)+IF(AND(H182&lt;&gt;"Not assessed",H182&lt;&gt;"Passed",H182&lt;&gt;"Failed",H182&lt;&gt;"Pending evidence"),1,0)+IF(AND(J182&lt;&gt;"Not reviewed",J182&lt;&gt;"Accepted",J182&lt;&gt;"Rejected",J182&lt;&gt;"Pending review"),1,0)))</x:f>
        <x:v>0</x:v>
      </x:c>
      <x:c r="R182" s="23" t="str">
        <x:f>IF(B182="","",IFERROR(INDEX('Cohorts'!$F$2:$F$201,MATCH(B182,'Cohorts'!$A$2:$A$201,0)),""))</x:f>
      </x:c>
    </x:row>
    <x:row r="183" ht="60" customHeight="1">
      <x:c r="A183" s="23"/>
      <x:c r="B183" s="23"/>
      <x:c r="C183" s="23"/>
      <x:c r="D183" s="24"/>
      <x:c r="E183" s="24"/>
      <x:c r="F183" s="24"/>
      <x:c r="G183" s="23"/>
      <x:c r="H183" s="23"/>
      <x:c r="I183" s="23"/>
      <x:c r="J183" s="23"/>
      <x:c r="K183" s="24"/>
      <x:c r="L183" s="23"/>
      <x:c r="M183" s="23"/>
      <x:c r="N183" s="23"/>
      <x:c r="O183" s="24"/>
      <x:c r="P183" s="23"/>
      <x:c r="Q183" s="25" t="n">
        <x:f>IF(A183="",IF(COUNTA(B183:P183)&gt;0,1,0),(IF(COUNTIF($A$2:$A$201,A183)&gt;1,1,0)+IF(COUNTIF('Cohorts'!$A$2:$A$201,B183)&lt;&gt;1,1,0)+IF(C183="",1,0)+IF(OR(NOT(ISNUMBER(D183)),D183&lt;=0,D183&gt;R183),1,0)+IF(AND(E183&lt;&gt;"",OR(NOT(ISNUMBER(E183)),E183&lt;D183)),1,0)+IF(AND(G183="Held",OR(NOT(ISNUMBER(F183)),F183&lt;D183,F183&gt;R183)),1,0)+IF(AND(G183&lt;&gt;"Held",F183&lt;&gt;""),1,0)+IF(AND(J183="Accepted",OR(G183&lt;&gt;"Held",H183&lt;&gt;"Passed",I183="",M183="",NOT(ISNUMBER(K183)))),1,0)+IF(AND(J183="Rejected",OR(G183&lt;&gt;"Held",L183="",M183="",NOT(ISNUMBER(K183)))),1,0)+IF(AND(K183&lt;&gt;"",OR(NOT(ISNUMBER(K183)),K183&lt;F183,K183&gt;R183)),1,0)+IF(AND(G183&lt;&gt;"Held",G183&lt;&gt;"Scheduled",G183&lt;&gt;"Cancelled",G183&lt;&gt;"No-show",G183&lt;&gt;"Rescheduled"),1,0)+IF(AND(H183&lt;&gt;"Not assessed",H183&lt;&gt;"Passed",H183&lt;&gt;"Failed",H183&lt;&gt;"Pending evidence"),1,0)+IF(AND(J183&lt;&gt;"Not reviewed",J183&lt;&gt;"Accepted",J183&lt;&gt;"Rejected",J183&lt;&gt;"Pending review"),1,0)))</x:f>
        <x:v>0</x:v>
      </x:c>
      <x:c r="R183" s="23" t="str">
        <x:f>IF(B183="","",IFERROR(INDEX('Cohorts'!$F$2:$F$201,MATCH(B183,'Cohorts'!$A$2:$A$201,0)),""))</x:f>
      </x:c>
    </x:row>
    <x:row r="184" ht="60" customHeight="1">
      <x:c r="A184" s="23"/>
      <x:c r="B184" s="23"/>
      <x:c r="C184" s="23"/>
      <x:c r="D184" s="24"/>
      <x:c r="E184" s="24"/>
      <x:c r="F184" s="24"/>
      <x:c r="G184" s="23"/>
      <x:c r="H184" s="23"/>
      <x:c r="I184" s="23"/>
      <x:c r="J184" s="23"/>
      <x:c r="K184" s="24"/>
      <x:c r="L184" s="23"/>
      <x:c r="M184" s="23"/>
      <x:c r="N184" s="23"/>
      <x:c r="O184" s="24"/>
      <x:c r="P184" s="23"/>
      <x:c r="Q184" s="25" t="n">
        <x:f>IF(A184="",IF(COUNTA(B184:P184)&gt;0,1,0),(IF(COUNTIF($A$2:$A$201,A184)&gt;1,1,0)+IF(COUNTIF('Cohorts'!$A$2:$A$201,B184)&lt;&gt;1,1,0)+IF(C184="",1,0)+IF(OR(NOT(ISNUMBER(D184)),D184&lt;=0,D184&gt;R184),1,0)+IF(AND(E184&lt;&gt;"",OR(NOT(ISNUMBER(E184)),E184&lt;D184)),1,0)+IF(AND(G184="Held",OR(NOT(ISNUMBER(F184)),F184&lt;D184,F184&gt;R184)),1,0)+IF(AND(G184&lt;&gt;"Held",F184&lt;&gt;""),1,0)+IF(AND(J184="Accepted",OR(G184&lt;&gt;"Held",H184&lt;&gt;"Passed",I184="",M184="",NOT(ISNUMBER(K184)))),1,0)+IF(AND(J184="Rejected",OR(G184&lt;&gt;"Held",L184="",M184="",NOT(ISNUMBER(K184)))),1,0)+IF(AND(K184&lt;&gt;"",OR(NOT(ISNUMBER(K184)),K184&lt;F184,K184&gt;R184)),1,0)+IF(AND(G184&lt;&gt;"Held",G184&lt;&gt;"Scheduled",G184&lt;&gt;"Cancelled",G184&lt;&gt;"No-show",G184&lt;&gt;"Rescheduled"),1,0)+IF(AND(H184&lt;&gt;"Not assessed",H184&lt;&gt;"Passed",H184&lt;&gt;"Failed",H184&lt;&gt;"Pending evidence"),1,0)+IF(AND(J184&lt;&gt;"Not reviewed",J184&lt;&gt;"Accepted",J184&lt;&gt;"Rejected",J184&lt;&gt;"Pending review"),1,0)))</x:f>
        <x:v>0</x:v>
      </x:c>
      <x:c r="R184" s="23" t="str">
        <x:f>IF(B184="","",IFERROR(INDEX('Cohorts'!$F$2:$F$201,MATCH(B184,'Cohorts'!$A$2:$A$201,0)),""))</x:f>
      </x:c>
    </x:row>
    <x:row r="185" ht="60" customHeight="1">
      <x:c r="A185" s="23"/>
      <x:c r="B185" s="23"/>
      <x:c r="C185" s="23"/>
      <x:c r="D185" s="24"/>
      <x:c r="E185" s="24"/>
      <x:c r="F185" s="24"/>
      <x:c r="G185" s="23"/>
      <x:c r="H185" s="23"/>
      <x:c r="I185" s="23"/>
      <x:c r="J185" s="23"/>
      <x:c r="K185" s="24"/>
      <x:c r="L185" s="23"/>
      <x:c r="M185" s="23"/>
      <x:c r="N185" s="23"/>
      <x:c r="O185" s="24"/>
      <x:c r="P185" s="23"/>
      <x:c r="Q185" s="25" t="n">
        <x:f>IF(A185="",IF(COUNTA(B185:P185)&gt;0,1,0),(IF(COUNTIF($A$2:$A$201,A185)&gt;1,1,0)+IF(COUNTIF('Cohorts'!$A$2:$A$201,B185)&lt;&gt;1,1,0)+IF(C185="",1,0)+IF(OR(NOT(ISNUMBER(D185)),D185&lt;=0,D185&gt;R185),1,0)+IF(AND(E185&lt;&gt;"",OR(NOT(ISNUMBER(E185)),E185&lt;D185)),1,0)+IF(AND(G185="Held",OR(NOT(ISNUMBER(F185)),F185&lt;D185,F185&gt;R185)),1,0)+IF(AND(G185&lt;&gt;"Held",F185&lt;&gt;""),1,0)+IF(AND(J185="Accepted",OR(G185&lt;&gt;"Held",H185&lt;&gt;"Passed",I185="",M185="",NOT(ISNUMBER(K185)))),1,0)+IF(AND(J185="Rejected",OR(G185&lt;&gt;"Held",L185="",M185="",NOT(ISNUMBER(K185)))),1,0)+IF(AND(K185&lt;&gt;"",OR(NOT(ISNUMBER(K185)),K185&lt;F185,K185&gt;R185)),1,0)+IF(AND(G185&lt;&gt;"Held",G185&lt;&gt;"Scheduled",G185&lt;&gt;"Cancelled",G185&lt;&gt;"No-show",G185&lt;&gt;"Rescheduled"),1,0)+IF(AND(H185&lt;&gt;"Not assessed",H185&lt;&gt;"Passed",H185&lt;&gt;"Failed",H185&lt;&gt;"Pending evidence"),1,0)+IF(AND(J185&lt;&gt;"Not reviewed",J185&lt;&gt;"Accepted",J185&lt;&gt;"Rejected",J185&lt;&gt;"Pending review"),1,0)))</x:f>
        <x:v>0</x:v>
      </x:c>
      <x:c r="R185" s="23" t="str">
        <x:f>IF(B185="","",IFERROR(INDEX('Cohorts'!$F$2:$F$201,MATCH(B185,'Cohorts'!$A$2:$A$201,0)),""))</x:f>
      </x:c>
    </x:row>
    <x:row r="186" ht="60" customHeight="1">
      <x:c r="A186" s="23"/>
      <x:c r="B186" s="23"/>
      <x:c r="C186" s="23"/>
      <x:c r="D186" s="24"/>
      <x:c r="E186" s="24"/>
      <x:c r="F186" s="24"/>
      <x:c r="G186" s="23"/>
      <x:c r="H186" s="23"/>
      <x:c r="I186" s="23"/>
      <x:c r="J186" s="23"/>
      <x:c r="K186" s="24"/>
      <x:c r="L186" s="23"/>
      <x:c r="M186" s="23"/>
      <x:c r="N186" s="23"/>
      <x:c r="O186" s="24"/>
      <x:c r="P186" s="23"/>
      <x:c r="Q186" s="25" t="n">
        <x:f>IF(A186="",IF(COUNTA(B186:P186)&gt;0,1,0),(IF(COUNTIF($A$2:$A$201,A186)&gt;1,1,0)+IF(COUNTIF('Cohorts'!$A$2:$A$201,B186)&lt;&gt;1,1,0)+IF(C186="",1,0)+IF(OR(NOT(ISNUMBER(D186)),D186&lt;=0,D186&gt;R186),1,0)+IF(AND(E186&lt;&gt;"",OR(NOT(ISNUMBER(E186)),E186&lt;D186)),1,0)+IF(AND(G186="Held",OR(NOT(ISNUMBER(F186)),F186&lt;D186,F186&gt;R186)),1,0)+IF(AND(G186&lt;&gt;"Held",F186&lt;&gt;""),1,0)+IF(AND(J186="Accepted",OR(G186&lt;&gt;"Held",H186&lt;&gt;"Passed",I186="",M186="",NOT(ISNUMBER(K186)))),1,0)+IF(AND(J186="Rejected",OR(G186&lt;&gt;"Held",L186="",M186="",NOT(ISNUMBER(K186)))),1,0)+IF(AND(K186&lt;&gt;"",OR(NOT(ISNUMBER(K186)),K186&lt;F186,K186&gt;R186)),1,0)+IF(AND(G186&lt;&gt;"Held",G186&lt;&gt;"Scheduled",G186&lt;&gt;"Cancelled",G186&lt;&gt;"No-show",G186&lt;&gt;"Rescheduled"),1,0)+IF(AND(H186&lt;&gt;"Not assessed",H186&lt;&gt;"Passed",H186&lt;&gt;"Failed",H186&lt;&gt;"Pending evidence"),1,0)+IF(AND(J186&lt;&gt;"Not reviewed",J186&lt;&gt;"Accepted",J186&lt;&gt;"Rejected",J186&lt;&gt;"Pending review"),1,0)))</x:f>
        <x:v>0</x:v>
      </x:c>
      <x:c r="R186" s="23" t="str">
        <x:f>IF(B186="","",IFERROR(INDEX('Cohorts'!$F$2:$F$201,MATCH(B186,'Cohorts'!$A$2:$A$201,0)),""))</x:f>
      </x:c>
    </x:row>
    <x:row r="187" ht="60" customHeight="1">
      <x:c r="A187" s="23"/>
      <x:c r="B187" s="23"/>
      <x:c r="C187" s="23"/>
      <x:c r="D187" s="24"/>
      <x:c r="E187" s="24"/>
      <x:c r="F187" s="24"/>
      <x:c r="G187" s="23"/>
      <x:c r="H187" s="23"/>
      <x:c r="I187" s="23"/>
      <x:c r="J187" s="23"/>
      <x:c r="K187" s="24"/>
      <x:c r="L187" s="23"/>
      <x:c r="M187" s="23"/>
      <x:c r="N187" s="23"/>
      <x:c r="O187" s="24"/>
      <x:c r="P187" s="23"/>
      <x:c r="Q187" s="25" t="n">
        <x:f>IF(A187="",IF(COUNTA(B187:P187)&gt;0,1,0),(IF(COUNTIF($A$2:$A$201,A187)&gt;1,1,0)+IF(COUNTIF('Cohorts'!$A$2:$A$201,B187)&lt;&gt;1,1,0)+IF(C187="",1,0)+IF(OR(NOT(ISNUMBER(D187)),D187&lt;=0,D187&gt;R187),1,0)+IF(AND(E187&lt;&gt;"",OR(NOT(ISNUMBER(E187)),E187&lt;D187)),1,0)+IF(AND(G187="Held",OR(NOT(ISNUMBER(F187)),F187&lt;D187,F187&gt;R187)),1,0)+IF(AND(G187&lt;&gt;"Held",F187&lt;&gt;""),1,0)+IF(AND(J187="Accepted",OR(G187&lt;&gt;"Held",H187&lt;&gt;"Passed",I187="",M187="",NOT(ISNUMBER(K187)))),1,0)+IF(AND(J187="Rejected",OR(G187&lt;&gt;"Held",L187="",M187="",NOT(ISNUMBER(K187)))),1,0)+IF(AND(K187&lt;&gt;"",OR(NOT(ISNUMBER(K187)),K187&lt;F187,K187&gt;R187)),1,0)+IF(AND(G187&lt;&gt;"Held",G187&lt;&gt;"Scheduled",G187&lt;&gt;"Cancelled",G187&lt;&gt;"No-show",G187&lt;&gt;"Rescheduled"),1,0)+IF(AND(H187&lt;&gt;"Not assessed",H187&lt;&gt;"Passed",H187&lt;&gt;"Failed",H187&lt;&gt;"Pending evidence"),1,0)+IF(AND(J187&lt;&gt;"Not reviewed",J187&lt;&gt;"Accepted",J187&lt;&gt;"Rejected",J187&lt;&gt;"Pending review"),1,0)))</x:f>
        <x:v>0</x:v>
      </x:c>
      <x:c r="R187" s="23" t="str">
        <x:f>IF(B187="","",IFERROR(INDEX('Cohorts'!$F$2:$F$201,MATCH(B187,'Cohorts'!$A$2:$A$201,0)),""))</x:f>
      </x:c>
    </x:row>
    <x:row r="188" ht="60" customHeight="1">
      <x:c r="A188" s="23"/>
      <x:c r="B188" s="23"/>
      <x:c r="C188" s="23"/>
      <x:c r="D188" s="24"/>
      <x:c r="E188" s="24"/>
      <x:c r="F188" s="24"/>
      <x:c r="G188" s="23"/>
      <x:c r="H188" s="23"/>
      <x:c r="I188" s="23"/>
      <x:c r="J188" s="23"/>
      <x:c r="K188" s="24"/>
      <x:c r="L188" s="23"/>
      <x:c r="M188" s="23"/>
      <x:c r="N188" s="23"/>
      <x:c r="O188" s="24"/>
      <x:c r="P188" s="23"/>
      <x:c r="Q188" s="25" t="n">
        <x:f>IF(A188="",IF(COUNTA(B188:P188)&gt;0,1,0),(IF(COUNTIF($A$2:$A$201,A188)&gt;1,1,0)+IF(COUNTIF('Cohorts'!$A$2:$A$201,B188)&lt;&gt;1,1,0)+IF(C188="",1,0)+IF(OR(NOT(ISNUMBER(D188)),D188&lt;=0,D188&gt;R188),1,0)+IF(AND(E188&lt;&gt;"",OR(NOT(ISNUMBER(E188)),E188&lt;D188)),1,0)+IF(AND(G188="Held",OR(NOT(ISNUMBER(F188)),F188&lt;D188,F188&gt;R188)),1,0)+IF(AND(G188&lt;&gt;"Held",F188&lt;&gt;""),1,0)+IF(AND(J188="Accepted",OR(G188&lt;&gt;"Held",H188&lt;&gt;"Passed",I188="",M188="",NOT(ISNUMBER(K188)))),1,0)+IF(AND(J188="Rejected",OR(G188&lt;&gt;"Held",L188="",M188="",NOT(ISNUMBER(K188)))),1,0)+IF(AND(K188&lt;&gt;"",OR(NOT(ISNUMBER(K188)),K188&lt;F188,K188&gt;R188)),1,0)+IF(AND(G188&lt;&gt;"Held",G188&lt;&gt;"Scheduled",G188&lt;&gt;"Cancelled",G188&lt;&gt;"No-show",G188&lt;&gt;"Rescheduled"),1,0)+IF(AND(H188&lt;&gt;"Not assessed",H188&lt;&gt;"Passed",H188&lt;&gt;"Failed",H188&lt;&gt;"Pending evidence"),1,0)+IF(AND(J188&lt;&gt;"Not reviewed",J188&lt;&gt;"Accepted",J188&lt;&gt;"Rejected",J188&lt;&gt;"Pending review"),1,0)))</x:f>
        <x:v>0</x:v>
      </x:c>
      <x:c r="R188" s="23" t="str">
        <x:f>IF(B188="","",IFERROR(INDEX('Cohorts'!$F$2:$F$201,MATCH(B188,'Cohorts'!$A$2:$A$201,0)),""))</x:f>
      </x:c>
    </x:row>
    <x:row r="189" ht="60" customHeight="1">
      <x:c r="A189" s="23"/>
      <x:c r="B189" s="23"/>
      <x:c r="C189" s="23"/>
      <x:c r="D189" s="24"/>
      <x:c r="E189" s="24"/>
      <x:c r="F189" s="24"/>
      <x:c r="G189" s="23"/>
      <x:c r="H189" s="23"/>
      <x:c r="I189" s="23"/>
      <x:c r="J189" s="23"/>
      <x:c r="K189" s="24"/>
      <x:c r="L189" s="23"/>
      <x:c r="M189" s="23"/>
      <x:c r="N189" s="23"/>
      <x:c r="O189" s="24"/>
      <x:c r="P189" s="23"/>
      <x:c r="Q189" s="25" t="n">
        <x:f>IF(A189="",IF(COUNTA(B189:P189)&gt;0,1,0),(IF(COUNTIF($A$2:$A$201,A189)&gt;1,1,0)+IF(COUNTIF('Cohorts'!$A$2:$A$201,B189)&lt;&gt;1,1,0)+IF(C189="",1,0)+IF(OR(NOT(ISNUMBER(D189)),D189&lt;=0,D189&gt;R189),1,0)+IF(AND(E189&lt;&gt;"",OR(NOT(ISNUMBER(E189)),E189&lt;D189)),1,0)+IF(AND(G189="Held",OR(NOT(ISNUMBER(F189)),F189&lt;D189,F189&gt;R189)),1,0)+IF(AND(G189&lt;&gt;"Held",F189&lt;&gt;""),1,0)+IF(AND(J189="Accepted",OR(G189&lt;&gt;"Held",H189&lt;&gt;"Passed",I189="",M189="",NOT(ISNUMBER(K189)))),1,0)+IF(AND(J189="Rejected",OR(G189&lt;&gt;"Held",L189="",M189="",NOT(ISNUMBER(K189)))),1,0)+IF(AND(K189&lt;&gt;"",OR(NOT(ISNUMBER(K189)),K189&lt;F189,K189&gt;R189)),1,0)+IF(AND(G189&lt;&gt;"Held",G189&lt;&gt;"Scheduled",G189&lt;&gt;"Cancelled",G189&lt;&gt;"No-show",G189&lt;&gt;"Rescheduled"),1,0)+IF(AND(H189&lt;&gt;"Not assessed",H189&lt;&gt;"Passed",H189&lt;&gt;"Failed",H189&lt;&gt;"Pending evidence"),1,0)+IF(AND(J189&lt;&gt;"Not reviewed",J189&lt;&gt;"Accepted",J189&lt;&gt;"Rejected",J189&lt;&gt;"Pending review"),1,0)))</x:f>
        <x:v>0</x:v>
      </x:c>
      <x:c r="R189" s="23" t="str">
        <x:f>IF(B189="","",IFERROR(INDEX('Cohorts'!$F$2:$F$201,MATCH(B189,'Cohorts'!$A$2:$A$201,0)),""))</x:f>
      </x:c>
    </x:row>
    <x:row r="190" ht="60" customHeight="1">
      <x:c r="A190" s="23"/>
      <x:c r="B190" s="23"/>
      <x:c r="C190" s="23"/>
      <x:c r="D190" s="24"/>
      <x:c r="E190" s="24"/>
      <x:c r="F190" s="24"/>
      <x:c r="G190" s="23"/>
      <x:c r="H190" s="23"/>
      <x:c r="I190" s="23"/>
      <x:c r="J190" s="23"/>
      <x:c r="K190" s="24"/>
      <x:c r="L190" s="23"/>
      <x:c r="M190" s="23"/>
      <x:c r="N190" s="23"/>
      <x:c r="O190" s="24"/>
      <x:c r="P190" s="23"/>
      <x:c r="Q190" s="25" t="n">
        <x:f>IF(A190="",IF(COUNTA(B190:P190)&gt;0,1,0),(IF(COUNTIF($A$2:$A$201,A190)&gt;1,1,0)+IF(COUNTIF('Cohorts'!$A$2:$A$201,B190)&lt;&gt;1,1,0)+IF(C190="",1,0)+IF(OR(NOT(ISNUMBER(D190)),D190&lt;=0,D190&gt;R190),1,0)+IF(AND(E190&lt;&gt;"",OR(NOT(ISNUMBER(E190)),E190&lt;D190)),1,0)+IF(AND(G190="Held",OR(NOT(ISNUMBER(F190)),F190&lt;D190,F190&gt;R190)),1,0)+IF(AND(G190&lt;&gt;"Held",F190&lt;&gt;""),1,0)+IF(AND(J190="Accepted",OR(G190&lt;&gt;"Held",H190&lt;&gt;"Passed",I190="",M190="",NOT(ISNUMBER(K190)))),1,0)+IF(AND(J190="Rejected",OR(G190&lt;&gt;"Held",L190="",M190="",NOT(ISNUMBER(K190)))),1,0)+IF(AND(K190&lt;&gt;"",OR(NOT(ISNUMBER(K190)),K190&lt;F190,K190&gt;R190)),1,0)+IF(AND(G190&lt;&gt;"Held",G190&lt;&gt;"Scheduled",G190&lt;&gt;"Cancelled",G190&lt;&gt;"No-show",G190&lt;&gt;"Rescheduled"),1,0)+IF(AND(H190&lt;&gt;"Not assessed",H190&lt;&gt;"Passed",H190&lt;&gt;"Failed",H190&lt;&gt;"Pending evidence"),1,0)+IF(AND(J190&lt;&gt;"Not reviewed",J190&lt;&gt;"Accepted",J190&lt;&gt;"Rejected",J190&lt;&gt;"Pending review"),1,0)))</x:f>
        <x:v>0</x:v>
      </x:c>
      <x:c r="R190" s="23" t="str">
        <x:f>IF(B190="","",IFERROR(INDEX('Cohorts'!$F$2:$F$201,MATCH(B190,'Cohorts'!$A$2:$A$201,0)),""))</x:f>
      </x:c>
    </x:row>
    <x:row r="191" ht="60" customHeight="1">
      <x:c r="A191" s="23"/>
      <x:c r="B191" s="23"/>
      <x:c r="C191" s="23"/>
      <x:c r="D191" s="24"/>
      <x:c r="E191" s="24"/>
      <x:c r="F191" s="24"/>
      <x:c r="G191" s="23"/>
      <x:c r="H191" s="23"/>
      <x:c r="I191" s="23"/>
      <x:c r="J191" s="23"/>
      <x:c r="K191" s="24"/>
      <x:c r="L191" s="23"/>
      <x:c r="M191" s="23"/>
      <x:c r="N191" s="23"/>
      <x:c r="O191" s="24"/>
      <x:c r="P191" s="23"/>
      <x:c r="Q191" s="25" t="n">
        <x:f>IF(A191="",IF(COUNTA(B191:P191)&gt;0,1,0),(IF(COUNTIF($A$2:$A$201,A191)&gt;1,1,0)+IF(COUNTIF('Cohorts'!$A$2:$A$201,B191)&lt;&gt;1,1,0)+IF(C191="",1,0)+IF(OR(NOT(ISNUMBER(D191)),D191&lt;=0,D191&gt;R191),1,0)+IF(AND(E191&lt;&gt;"",OR(NOT(ISNUMBER(E191)),E191&lt;D191)),1,0)+IF(AND(G191="Held",OR(NOT(ISNUMBER(F191)),F191&lt;D191,F191&gt;R191)),1,0)+IF(AND(G191&lt;&gt;"Held",F191&lt;&gt;""),1,0)+IF(AND(J191="Accepted",OR(G191&lt;&gt;"Held",H191&lt;&gt;"Passed",I191="",M191="",NOT(ISNUMBER(K191)))),1,0)+IF(AND(J191="Rejected",OR(G191&lt;&gt;"Held",L191="",M191="",NOT(ISNUMBER(K191)))),1,0)+IF(AND(K191&lt;&gt;"",OR(NOT(ISNUMBER(K191)),K191&lt;F191,K191&gt;R191)),1,0)+IF(AND(G191&lt;&gt;"Held",G191&lt;&gt;"Scheduled",G191&lt;&gt;"Cancelled",G191&lt;&gt;"No-show",G191&lt;&gt;"Rescheduled"),1,0)+IF(AND(H191&lt;&gt;"Not assessed",H191&lt;&gt;"Passed",H191&lt;&gt;"Failed",H191&lt;&gt;"Pending evidence"),1,0)+IF(AND(J191&lt;&gt;"Not reviewed",J191&lt;&gt;"Accepted",J191&lt;&gt;"Rejected",J191&lt;&gt;"Pending review"),1,0)))</x:f>
        <x:v>0</x:v>
      </x:c>
      <x:c r="R191" s="23" t="str">
        <x:f>IF(B191="","",IFERROR(INDEX('Cohorts'!$F$2:$F$201,MATCH(B191,'Cohorts'!$A$2:$A$201,0)),""))</x:f>
      </x:c>
    </x:row>
    <x:row r="192" ht="60" customHeight="1">
      <x:c r="A192" s="23"/>
      <x:c r="B192" s="23"/>
      <x:c r="C192" s="23"/>
      <x:c r="D192" s="24"/>
      <x:c r="E192" s="24"/>
      <x:c r="F192" s="24"/>
      <x:c r="G192" s="23"/>
      <x:c r="H192" s="23"/>
      <x:c r="I192" s="23"/>
      <x:c r="J192" s="23"/>
      <x:c r="K192" s="24"/>
      <x:c r="L192" s="23"/>
      <x:c r="M192" s="23"/>
      <x:c r="N192" s="23"/>
      <x:c r="O192" s="24"/>
      <x:c r="P192" s="23"/>
      <x:c r="Q192" s="25" t="n">
        <x:f>IF(A192="",IF(COUNTA(B192:P192)&gt;0,1,0),(IF(COUNTIF($A$2:$A$201,A192)&gt;1,1,0)+IF(COUNTIF('Cohorts'!$A$2:$A$201,B192)&lt;&gt;1,1,0)+IF(C192="",1,0)+IF(OR(NOT(ISNUMBER(D192)),D192&lt;=0,D192&gt;R192),1,0)+IF(AND(E192&lt;&gt;"",OR(NOT(ISNUMBER(E192)),E192&lt;D192)),1,0)+IF(AND(G192="Held",OR(NOT(ISNUMBER(F192)),F192&lt;D192,F192&gt;R192)),1,0)+IF(AND(G192&lt;&gt;"Held",F192&lt;&gt;""),1,0)+IF(AND(J192="Accepted",OR(G192&lt;&gt;"Held",H192&lt;&gt;"Passed",I192="",M192="",NOT(ISNUMBER(K192)))),1,0)+IF(AND(J192="Rejected",OR(G192&lt;&gt;"Held",L192="",M192="",NOT(ISNUMBER(K192)))),1,0)+IF(AND(K192&lt;&gt;"",OR(NOT(ISNUMBER(K192)),K192&lt;F192,K192&gt;R192)),1,0)+IF(AND(G192&lt;&gt;"Held",G192&lt;&gt;"Scheduled",G192&lt;&gt;"Cancelled",G192&lt;&gt;"No-show",G192&lt;&gt;"Rescheduled"),1,0)+IF(AND(H192&lt;&gt;"Not assessed",H192&lt;&gt;"Passed",H192&lt;&gt;"Failed",H192&lt;&gt;"Pending evidence"),1,0)+IF(AND(J192&lt;&gt;"Not reviewed",J192&lt;&gt;"Accepted",J192&lt;&gt;"Rejected",J192&lt;&gt;"Pending review"),1,0)))</x:f>
        <x:v>0</x:v>
      </x:c>
      <x:c r="R192" s="23" t="str">
        <x:f>IF(B192="","",IFERROR(INDEX('Cohorts'!$F$2:$F$201,MATCH(B192,'Cohorts'!$A$2:$A$201,0)),""))</x:f>
      </x:c>
    </x:row>
    <x:row r="193" ht="60" customHeight="1">
      <x:c r="A193" s="23"/>
      <x:c r="B193" s="23"/>
      <x:c r="C193" s="23"/>
      <x:c r="D193" s="24"/>
      <x:c r="E193" s="24"/>
      <x:c r="F193" s="24"/>
      <x:c r="G193" s="23"/>
      <x:c r="H193" s="23"/>
      <x:c r="I193" s="23"/>
      <x:c r="J193" s="23"/>
      <x:c r="K193" s="24"/>
      <x:c r="L193" s="23"/>
      <x:c r="M193" s="23"/>
      <x:c r="N193" s="23"/>
      <x:c r="O193" s="24"/>
      <x:c r="P193" s="23"/>
      <x:c r="Q193" s="25" t="n">
        <x:f>IF(A193="",IF(COUNTA(B193:P193)&gt;0,1,0),(IF(COUNTIF($A$2:$A$201,A193)&gt;1,1,0)+IF(COUNTIF('Cohorts'!$A$2:$A$201,B193)&lt;&gt;1,1,0)+IF(C193="",1,0)+IF(OR(NOT(ISNUMBER(D193)),D193&lt;=0,D193&gt;R193),1,0)+IF(AND(E193&lt;&gt;"",OR(NOT(ISNUMBER(E193)),E193&lt;D193)),1,0)+IF(AND(G193="Held",OR(NOT(ISNUMBER(F193)),F193&lt;D193,F193&gt;R193)),1,0)+IF(AND(G193&lt;&gt;"Held",F193&lt;&gt;""),1,0)+IF(AND(J193="Accepted",OR(G193&lt;&gt;"Held",H193&lt;&gt;"Passed",I193="",M193="",NOT(ISNUMBER(K193)))),1,0)+IF(AND(J193="Rejected",OR(G193&lt;&gt;"Held",L193="",M193="",NOT(ISNUMBER(K193)))),1,0)+IF(AND(K193&lt;&gt;"",OR(NOT(ISNUMBER(K193)),K193&lt;F193,K193&gt;R193)),1,0)+IF(AND(G193&lt;&gt;"Held",G193&lt;&gt;"Scheduled",G193&lt;&gt;"Cancelled",G193&lt;&gt;"No-show",G193&lt;&gt;"Rescheduled"),1,0)+IF(AND(H193&lt;&gt;"Not assessed",H193&lt;&gt;"Passed",H193&lt;&gt;"Failed",H193&lt;&gt;"Pending evidence"),1,0)+IF(AND(J193&lt;&gt;"Not reviewed",J193&lt;&gt;"Accepted",J193&lt;&gt;"Rejected",J193&lt;&gt;"Pending review"),1,0)))</x:f>
        <x:v>0</x:v>
      </x:c>
      <x:c r="R193" s="23" t="str">
        <x:f>IF(B193="","",IFERROR(INDEX('Cohorts'!$F$2:$F$201,MATCH(B193,'Cohorts'!$A$2:$A$201,0)),""))</x:f>
      </x:c>
    </x:row>
    <x:row r="194" ht="60" customHeight="1">
      <x:c r="A194" s="23"/>
      <x:c r="B194" s="23"/>
      <x:c r="C194" s="23"/>
      <x:c r="D194" s="24"/>
      <x:c r="E194" s="24"/>
      <x:c r="F194" s="24"/>
      <x:c r="G194" s="23"/>
      <x:c r="H194" s="23"/>
      <x:c r="I194" s="23"/>
      <x:c r="J194" s="23"/>
      <x:c r="K194" s="24"/>
      <x:c r="L194" s="23"/>
      <x:c r="M194" s="23"/>
      <x:c r="N194" s="23"/>
      <x:c r="O194" s="24"/>
      <x:c r="P194" s="23"/>
      <x:c r="Q194" s="25" t="n">
        <x:f>IF(A194="",IF(COUNTA(B194:P194)&gt;0,1,0),(IF(COUNTIF($A$2:$A$201,A194)&gt;1,1,0)+IF(COUNTIF('Cohorts'!$A$2:$A$201,B194)&lt;&gt;1,1,0)+IF(C194="",1,0)+IF(OR(NOT(ISNUMBER(D194)),D194&lt;=0,D194&gt;R194),1,0)+IF(AND(E194&lt;&gt;"",OR(NOT(ISNUMBER(E194)),E194&lt;D194)),1,0)+IF(AND(G194="Held",OR(NOT(ISNUMBER(F194)),F194&lt;D194,F194&gt;R194)),1,0)+IF(AND(G194&lt;&gt;"Held",F194&lt;&gt;""),1,0)+IF(AND(J194="Accepted",OR(G194&lt;&gt;"Held",H194&lt;&gt;"Passed",I194="",M194="",NOT(ISNUMBER(K194)))),1,0)+IF(AND(J194="Rejected",OR(G194&lt;&gt;"Held",L194="",M194="",NOT(ISNUMBER(K194)))),1,0)+IF(AND(K194&lt;&gt;"",OR(NOT(ISNUMBER(K194)),K194&lt;F194,K194&gt;R194)),1,0)+IF(AND(G194&lt;&gt;"Held",G194&lt;&gt;"Scheduled",G194&lt;&gt;"Cancelled",G194&lt;&gt;"No-show",G194&lt;&gt;"Rescheduled"),1,0)+IF(AND(H194&lt;&gt;"Not assessed",H194&lt;&gt;"Passed",H194&lt;&gt;"Failed",H194&lt;&gt;"Pending evidence"),1,0)+IF(AND(J194&lt;&gt;"Not reviewed",J194&lt;&gt;"Accepted",J194&lt;&gt;"Rejected",J194&lt;&gt;"Pending review"),1,0)))</x:f>
        <x:v>0</x:v>
      </x:c>
      <x:c r="R194" s="23" t="str">
        <x:f>IF(B194="","",IFERROR(INDEX('Cohorts'!$F$2:$F$201,MATCH(B194,'Cohorts'!$A$2:$A$201,0)),""))</x:f>
      </x:c>
    </x:row>
    <x:row r="195" ht="60" customHeight="1">
      <x:c r="A195" s="23"/>
      <x:c r="B195" s="23"/>
      <x:c r="C195" s="23"/>
      <x:c r="D195" s="24"/>
      <x:c r="E195" s="24"/>
      <x:c r="F195" s="24"/>
      <x:c r="G195" s="23"/>
      <x:c r="H195" s="23"/>
      <x:c r="I195" s="23"/>
      <x:c r="J195" s="23"/>
      <x:c r="K195" s="24"/>
      <x:c r="L195" s="23"/>
      <x:c r="M195" s="23"/>
      <x:c r="N195" s="23"/>
      <x:c r="O195" s="24"/>
      <x:c r="P195" s="23"/>
      <x:c r="Q195" s="25" t="n">
        <x:f>IF(A195="",IF(COUNTA(B195:P195)&gt;0,1,0),(IF(COUNTIF($A$2:$A$201,A195)&gt;1,1,0)+IF(COUNTIF('Cohorts'!$A$2:$A$201,B195)&lt;&gt;1,1,0)+IF(C195="",1,0)+IF(OR(NOT(ISNUMBER(D195)),D195&lt;=0,D195&gt;R195),1,0)+IF(AND(E195&lt;&gt;"",OR(NOT(ISNUMBER(E195)),E195&lt;D195)),1,0)+IF(AND(G195="Held",OR(NOT(ISNUMBER(F195)),F195&lt;D195,F195&gt;R195)),1,0)+IF(AND(G195&lt;&gt;"Held",F195&lt;&gt;""),1,0)+IF(AND(J195="Accepted",OR(G195&lt;&gt;"Held",H195&lt;&gt;"Passed",I195="",M195="",NOT(ISNUMBER(K195)))),1,0)+IF(AND(J195="Rejected",OR(G195&lt;&gt;"Held",L195="",M195="",NOT(ISNUMBER(K195)))),1,0)+IF(AND(K195&lt;&gt;"",OR(NOT(ISNUMBER(K195)),K195&lt;F195,K195&gt;R195)),1,0)+IF(AND(G195&lt;&gt;"Held",G195&lt;&gt;"Scheduled",G195&lt;&gt;"Cancelled",G195&lt;&gt;"No-show",G195&lt;&gt;"Rescheduled"),1,0)+IF(AND(H195&lt;&gt;"Not assessed",H195&lt;&gt;"Passed",H195&lt;&gt;"Failed",H195&lt;&gt;"Pending evidence"),1,0)+IF(AND(J195&lt;&gt;"Not reviewed",J195&lt;&gt;"Accepted",J195&lt;&gt;"Rejected",J195&lt;&gt;"Pending review"),1,0)))</x:f>
        <x:v>0</x:v>
      </x:c>
      <x:c r="R195" s="23" t="str">
        <x:f>IF(B195="","",IFERROR(INDEX('Cohorts'!$F$2:$F$201,MATCH(B195,'Cohorts'!$A$2:$A$201,0)),""))</x:f>
      </x:c>
    </x:row>
    <x:row r="196" ht="60" customHeight="1">
      <x:c r="A196" s="23"/>
      <x:c r="B196" s="23"/>
      <x:c r="C196" s="23"/>
      <x:c r="D196" s="24"/>
      <x:c r="E196" s="24"/>
      <x:c r="F196" s="24"/>
      <x:c r="G196" s="23"/>
      <x:c r="H196" s="23"/>
      <x:c r="I196" s="23"/>
      <x:c r="J196" s="23"/>
      <x:c r="K196" s="24"/>
      <x:c r="L196" s="23"/>
      <x:c r="M196" s="23"/>
      <x:c r="N196" s="23"/>
      <x:c r="O196" s="24"/>
      <x:c r="P196" s="23"/>
      <x:c r="Q196" s="25" t="n">
        <x:f>IF(A196="",IF(COUNTA(B196:P196)&gt;0,1,0),(IF(COUNTIF($A$2:$A$201,A196)&gt;1,1,0)+IF(COUNTIF('Cohorts'!$A$2:$A$201,B196)&lt;&gt;1,1,0)+IF(C196="",1,0)+IF(OR(NOT(ISNUMBER(D196)),D196&lt;=0,D196&gt;R196),1,0)+IF(AND(E196&lt;&gt;"",OR(NOT(ISNUMBER(E196)),E196&lt;D196)),1,0)+IF(AND(G196="Held",OR(NOT(ISNUMBER(F196)),F196&lt;D196,F196&gt;R196)),1,0)+IF(AND(G196&lt;&gt;"Held",F196&lt;&gt;""),1,0)+IF(AND(J196="Accepted",OR(G196&lt;&gt;"Held",H196&lt;&gt;"Passed",I196="",M196="",NOT(ISNUMBER(K196)))),1,0)+IF(AND(J196="Rejected",OR(G196&lt;&gt;"Held",L196="",M196="",NOT(ISNUMBER(K196)))),1,0)+IF(AND(K196&lt;&gt;"",OR(NOT(ISNUMBER(K196)),K196&lt;F196,K196&gt;R196)),1,0)+IF(AND(G196&lt;&gt;"Held",G196&lt;&gt;"Scheduled",G196&lt;&gt;"Cancelled",G196&lt;&gt;"No-show",G196&lt;&gt;"Rescheduled"),1,0)+IF(AND(H196&lt;&gt;"Not assessed",H196&lt;&gt;"Passed",H196&lt;&gt;"Failed",H196&lt;&gt;"Pending evidence"),1,0)+IF(AND(J196&lt;&gt;"Not reviewed",J196&lt;&gt;"Accepted",J196&lt;&gt;"Rejected",J196&lt;&gt;"Pending review"),1,0)))</x:f>
        <x:v>0</x:v>
      </x:c>
      <x:c r="R196" s="23" t="str">
        <x:f>IF(B196="","",IFERROR(INDEX('Cohorts'!$F$2:$F$201,MATCH(B196,'Cohorts'!$A$2:$A$201,0)),""))</x:f>
      </x:c>
    </x:row>
    <x:row r="197" ht="60" customHeight="1">
      <x:c r="A197" s="23"/>
      <x:c r="B197" s="23"/>
      <x:c r="C197" s="23"/>
      <x:c r="D197" s="24"/>
      <x:c r="E197" s="24"/>
      <x:c r="F197" s="24"/>
      <x:c r="G197" s="23"/>
      <x:c r="H197" s="23"/>
      <x:c r="I197" s="23"/>
      <x:c r="J197" s="23"/>
      <x:c r="K197" s="24"/>
      <x:c r="L197" s="23"/>
      <x:c r="M197" s="23"/>
      <x:c r="N197" s="23"/>
      <x:c r="O197" s="24"/>
      <x:c r="P197" s="23"/>
      <x:c r="Q197" s="25" t="n">
        <x:f>IF(A197="",IF(COUNTA(B197:P197)&gt;0,1,0),(IF(COUNTIF($A$2:$A$201,A197)&gt;1,1,0)+IF(COUNTIF('Cohorts'!$A$2:$A$201,B197)&lt;&gt;1,1,0)+IF(C197="",1,0)+IF(OR(NOT(ISNUMBER(D197)),D197&lt;=0,D197&gt;R197),1,0)+IF(AND(E197&lt;&gt;"",OR(NOT(ISNUMBER(E197)),E197&lt;D197)),1,0)+IF(AND(G197="Held",OR(NOT(ISNUMBER(F197)),F197&lt;D197,F197&gt;R197)),1,0)+IF(AND(G197&lt;&gt;"Held",F197&lt;&gt;""),1,0)+IF(AND(J197="Accepted",OR(G197&lt;&gt;"Held",H197&lt;&gt;"Passed",I197="",M197="",NOT(ISNUMBER(K197)))),1,0)+IF(AND(J197="Rejected",OR(G197&lt;&gt;"Held",L197="",M197="",NOT(ISNUMBER(K197)))),1,0)+IF(AND(K197&lt;&gt;"",OR(NOT(ISNUMBER(K197)),K197&lt;F197,K197&gt;R197)),1,0)+IF(AND(G197&lt;&gt;"Held",G197&lt;&gt;"Scheduled",G197&lt;&gt;"Cancelled",G197&lt;&gt;"No-show",G197&lt;&gt;"Rescheduled"),1,0)+IF(AND(H197&lt;&gt;"Not assessed",H197&lt;&gt;"Passed",H197&lt;&gt;"Failed",H197&lt;&gt;"Pending evidence"),1,0)+IF(AND(J197&lt;&gt;"Not reviewed",J197&lt;&gt;"Accepted",J197&lt;&gt;"Rejected",J197&lt;&gt;"Pending review"),1,0)))</x:f>
        <x:v>0</x:v>
      </x:c>
      <x:c r="R197" s="23" t="str">
        <x:f>IF(B197="","",IFERROR(INDEX('Cohorts'!$F$2:$F$201,MATCH(B197,'Cohorts'!$A$2:$A$201,0)),""))</x:f>
      </x:c>
    </x:row>
    <x:row r="198" ht="60" customHeight="1">
      <x:c r="A198" s="23"/>
      <x:c r="B198" s="23"/>
      <x:c r="C198" s="23"/>
      <x:c r="D198" s="24"/>
      <x:c r="E198" s="24"/>
      <x:c r="F198" s="24"/>
      <x:c r="G198" s="23"/>
      <x:c r="H198" s="23"/>
      <x:c r="I198" s="23"/>
      <x:c r="J198" s="23"/>
      <x:c r="K198" s="24"/>
      <x:c r="L198" s="23"/>
      <x:c r="M198" s="23"/>
      <x:c r="N198" s="23"/>
      <x:c r="O198" s="24"/>
      <x:c r="P198" s="23"/>
      <x:c r="Q198" s="25" t="n">
        <x:f>IF(A198="",IF(COUNTA(B198:P198)&gt;0,1,0),(IF(COUNTIF($A$2:$A$201,A198)&gt;1,1,0)+IF(COUNTIF('Cohorts'!$A$2:$A$201,B198)&lt;&gt;1,1,0)+IF(C198="",1,0)+IF(OR(NOT(ISNUMBER(D198)),D198&lt;=0,D198&gt;R198),1,0)+IF(AND(E198&lt;&gt;"",OR(NOT(ISNUMBER(E198)),E198&lt;D198)),1,0)+IF(AND(G198="Held",OR(NOT(ISNUMBER(F198)),F198&lt;D198,F198&gt;R198)),1,0)+IF(AND(G198&lt;&gt;"Held",F198&lt;&gt;""),1,0)+IF(AND(J198="Accepted",OR(G198&lt;&gt;"Held",H198&lt;&gt;"Passed",I198="",M198="",NOT(ISNUMBER(K198)))),1,0)+IF(AND(J198="Rejected",OR(G198&lt;&gt;"Held",L198="",M198="",NOT(ISNUMBER(K198)))),1,0)+IF(AND(K198&lt;&gt;"",OR(NOT(ISNUMBER(K198)),K198&lt;F198,K198&gt;R198)),1,0)+IF(AND(G198&lt;&gt;"Held",G198&lt;&gt;"Scheduled",G198&lt;&gt;"Cancelled",G198&lt;&gt;"No-show",G198&lt;&gt;"Rescheduled"),1,0)+IF(AND(H198&lt;&gt;"Not assessed",H198&lt;&gt;"Passed",H198&lt;&gt;"Failed",H198&lt;&gt;"Pending evidence"),1,0)+IF(AND(J198&lt;&gt;"Not reviewed",J198&lt;&gt;"Accepted",J198&lt;&gt;"Rejected",J198&lt;&gt;"Pending review"),1,0)))</x:f>
        <x:v>0</x:v>
      </x:c>
      <x:c r="R198" s="23" t="str">
        <x:f>IF(B198="","",IFERROR(INDEX('Cohorts'!$F$2:$F$201,MATCH(B198,'Cohorts'!$A$2:$A$201,0)),""))</x:f>
      </x:c>
    </x:row>
    <x:row r="199" ht="60" customHeight="1">
      <x:c r="A199" s="23"/>
      <x:c r="B199" s="23"/>
      <x:c r="C199" s="23"/>
      <x:c r="D199" s="24"/>
      <x:c r="E199" s="24"/>
      <x:c r="F199" s="24"/>
      <x:c r="G199" s="23"/>
      <x:c r="H199" s="23"/>
      <x:c r="I199" s="23"/>
      <x:c r="J199" s="23"/>
      <x:c r="K199" s="24"/>
      <x:c r="L199" s="23"/>
      <x:c r="M199" s="23"/>
      <x:c r="N199" s="23"/>
      <x:c r="O199" s="24"/>
      <x:c r="P199" s="23"/>
      <x:c r="Q199" s="25" t="n">
        <x:f>IF(A199="",IF(COUNTA(B199:P199)&gt;0,1,0),(IF(COUNTIF($A$2:$A$201,A199)&gt;1,1,0)+IF(COUNTIF('Cohorts'!$A$2:$A$201,B199)&lt;&gt;1,1,0)+IF(C199="",1,0)+IF(OR(NOT(ISNUMBER(D199)),D199&lt;=0,D199&gt;R199),1,0)+IF(AND(E199&lt;&gt;"",OR(NOT(ISNUMBER(E199)),E199&lt;D199)),1,0)+IF(AND(G199="Held",OR(NOT(ISNUMBER(F199)),F199&lt;D199,F199&gt;R199)),1,0)+IF(AND(G199&lt;&gt;"Held",F199&lt;&gt;""),1,0)+IF(AND(J199="Accepted",OR(G199&lt;&gt;"Held",H199&lt;&gt;"Passed",I199="",M199="",NOT(ISNUMBER(K199)))),1,0)+IF(AND(J199="Rejected",OR(G199&lt;&gt;"Held",L199="",M199="",NOT(ISNUMBER(K199)))),1,0)+IF(AND(K199&lt;&gt;"",OR(NOT(ISNUMBER(K199)),K199&lt;F199,K199&gt;R199)),1,0)+IF(AND(G199&lt;&gt;"Held",G199&lt;&gt;"Scheduled",G199&lt;&gt;"Cancelled",G199&lt;&gt;"No-show",G199&lt;&gt;"Rescheduled"),1,0)+IF(AND(H199&lt;&gt;"Not assessed",H199&lt;&gt;"Passed",H199&lt;&gt;"Failed",H199&lt;&gt;"Pending evidence"),1,0)+IF(AND(J199&lt;&gt;"Not reviewed",J199&lt;&gt;"Accepted",J199&lt;&gt;"Rejected",J199&lt;&gt;"Pending review"),1,0)))</x:f>
        <x:v>0</x:v>
      </x:c>
      <x:c r="R199" s="23" t="str">
        <x:f>IF(B199="","",IFERROR(INDEX('Cohorts'!$F$2:$F$201,MATCH(B199,'Cohorts'!$A$2:$A$201,0)),""))</x:f>
      </x:c>
    </x:row>
    <x:row r="200" ht="60" customHeight="1">
      <x:c r="A200" s="23"/>
      <x:c r="B200" s="23"/>
      <x:c r="C200" s="23"/>
      <x:c r="D200" s="24"/>
      <x:c r="E200" s="24"/>
      <x:c r="F200" s="24"/>
      <x:c r="G200" s="23"/>
      <x:c r="H200" s="23"/>
      <x:c r="I200" s="23"/>
      <x:c r="J200" s="23"/>
      <x:c r="K200" s="24"/>
      <x:c r="L200" s="23"/>
      <x:c r="M200" s="23"/>
      <x:c r="N200" s="23"/>
      <x:c r="O200" s="24"/>
      <x:c r="P200" s="23"/>
      <x:c r="Q200" s="25" t="n">
        <x:f>IF(A200="",IF(COUNTA(B200:P200)&gt;0,1,0),(IF(COUNTIF($A$2:$A$201,A200)&gt;1,1,0)+IF(COUNTIF('Cohorts'!$A$2:$A$201,B200)&lt;&gt;1,1,0)+IF(C200="",1,0)+IF(OR(NOT(ISNUMBER(D200)),D200&lt;=0,D200&gt;R200),1,0)+IF(AND(E200&lt;&gt;"",OR(NOT(ISNUMBER(E200)),E200&lt;D200)),1,0)+IF(AND(G200="Held",OR(NOT(ISNUMBER(F200)),F200&lt;D200,F200&gt;R200)),1,0)+IF(AND(G200&lt;&gt;"Held",F200&lt;&gt;""),1,0)+IF(AND(J200="Accepted",OR(G200&lt;&gt;"Held",H200&lt;&gt;"Passed",I200="",M200="",NOT(ISNUMBER(K200)))),1,0)+IF(AND(J200="Rejected",OR(G200&lt;&gt;"Held",L200="",M200="",NOT(ISNUMBER(K200)))),1,0)+IF(AND(K200&lt;&gt;"",OR(NOT(ISNUMBER(K200)),K200&lt;F200,K200&gt;R200)),1,0)+IF(AND(G200&lt;&gt;"Held",G200&lt;&gt;"Scheduled",G200&lt;&gt;"Cancelled",G200&lt;&gt;"No-show",G200&lt;&gt;"Rescheduled"),1,0)+IF(AND(H200&lt;&gt;"Not assessed",H200&lt;&gt;"Passed",H200&lt;&gt;"Failed",H200&lt;&gt;"Pending evidence"),1,0)+IF(AND(J200&lt;&gt;"Not reviewed",J200&lt;&gt;"Accepted",J200&lt;&gt;"Rejected",J200&lt;&gt;"Pending review"),1,0)))</x:f>
        <x:v>0</x:v>
      </x:c>
      <x:c r="R200" s="23" t="str">
        <x:f>IF(B200="","",IFERROR(INDEX('Cohorts'!$F$2:$F$201,MATCH(B200,'Cohorts'!$A$2:$A$201,0)),""))</x:f>
      </x:c>
    </x:row>
    <x:row r="201" ht="60" customHeight="1">
      <x:c r="A201" s="23"/>
      <x:c r="B201" s="23"/>
      <x:c r="C201" s="23"/>
      <x:c r="D201" s="24"/>
      <x:c r="E201" s="24"/>
      <x:c r="F201" s="24"/>
      <x:c r="G201" s="23"/>
      <x:c r="H201" s="23"/>
      <x:c r="I201" s="23"/>
      <x:c r="J201" s="23"/>
      <x:c r="K201" s="24"/>
      <x:c r="L201" s="23"/>
      <x:c r="M201" s="23"/>
      <x:c r="N201" s="23"/>
      <x:c r="O201" s="24"/>
      <x:c r="P201" s="23"/>
      <x:c r="Q201" s="25" t="n">
        <x:f>IF(A201="",IF(COUNTA(B201:P201)&gt;0,1,0),(IF(COUNTIF($A$2:$A$201,A201)&gt;1,1,0)+IF(COUNTIF('Cohorts'!$A$2:$A$201,B201)&lt;&gt;1,1,0)+IF(C201="",1,0)+IF(OR(NOT(ISNUMBER(D201)),D201&lt;=0,D201&gt;R201),1,0)+IF(AND(E201&lt;&gt;"",OR(NOT(ISNUMBER(E201)),E201&lt;D201)),1,0)+IF(AND(G201="Held",OR(NOT(ISNUMBER(F201)),F201&lt;D201,F201&gt;R201)),1,0)+IF(AND(G201&lt;&gt;"Held",F201&lt;&gt;""),1,0)+IF(AND(J201="Accepted",OR(G201&lt;&gt;"Held",H201&lt;&gt;"Passed",I201="",M201="",NOT(ISNUMBER(K201)))),1,0)+IF(AND(J201="Rejected",OR(G201&lt;&gt;"Held",L201="",M201="",NOT(ISNUMBER(K201)))),1,0)+IF(AND(K201&lt;&gt;"",OR(NOT(ISNUMBER(K201)),K201&lt;F201,K201&gt;R201)),1,0)+IF(AND(G201&lt;&gt;"Held",G201&lt;&gt;"Scheduled",G201&lt;&gt;"Cancelled",G201&lt;&gt;"No-show",G201&lt;&gt;"Rescheduled"),1,0)+IF(AND(H201&lt;&gt;"Not assessed",H201&lt;&gt;"Passed",H201&lt;&gt;"Failed",H201&lt;&gt;"Pending evidence"),1,0)+IF(AND(J201&lt;&gt;"Not reviewed",J201&lt;&gt;"Accepted",J201&lt;&gt;"Rejected",J201&lt;&gt;"Pending review"),1,0)))</x:f>
        <x:v>0</x:v>
      </x:c>
      <x:c r="R201" s="23" t="str">
        <x:f>IF(B201="","",IFERROR(INDEX('Cohorts'!$F$2:$F$201,MATCH(B201,'Cohorts'!$A$2:$A$201,0)),""))</x:f>
      </x:c>
    </x:row>
  </x:sheetData>
  <x:conditionalFormatting sqref="Q2:Q201">
    <x:cfRule type="cellIs" dxfId="1" priority="1" operator="greaterThan">
      <x:formula>0</x:formula>
    </x:cfRule>
  </x:conditionalFormatting>
  <x:dataValidations count="3">
    <x:dataValidation type="list" sqref="G2:G201">
      <x:formula1>"Scheduled,Held,Cancelled,No-show,Rescheduled"</x:formula1>
    </x:dataValidation>
    <x:dataValidation type="list" sqref="H2:H201">
      <x:formula1>"Not assessed,Passed,Failed,Pending evidence"</x:formula1>
    </x:dataValidation>
    <x:dataValidation type="list" sqref="J2:J201">
      <x:formula1>"Not reviewed,Accepted,Rejected,Pending review"</x:formula1>
    </x:dataValidation>
  </x:dataValidations>
  <x:pageMargins left="0.7" right="0.7" top="0.75" bottom="0.75" header="0.3" footer="0.3"/>
  <x:tableParts count="1">
    <x:tablePart xmlns:r="http://schemas.openxmlformats.org/officeDocument/2006/relationships" r:id="Rc16b897fa92e46ff"/>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34" hidden="0" customWidth="1"/>
    <x:col min="14" max="14" width="34" hidden="0" customWidth="1"/>
    <x:col min="15" max="15" width="34" hidden="0" customWidth="1"/>
    <x:col min="16" max="16" width="19" hidden="0" customWidth="1"/>
    <x:col min="17" max="17" width="19" hidden="0" customWidth="1"/>
    <x:col min="18" max="18" width="19" hidden="0" customWidth="1"/>
  </x:cols>
  <x:sheetData>
    <x:row r="1" ht="70" customHeight="1">
      <x:c r="A1" s="5" t="str">
        <x:v>Opportunity ID</x:v>
      </x:c>
      <x:c r="B1" s="5" t="str">
        <x:v>Buying motion ID</x:v>
      </x:c>
      <x:c r="C1" s="5" t="str">
        <x:v>Cohort ID — formula</x:v>
      </x:c>
      <x:c r="D1" s="5" t="str">
        <x:v>Opportunity created date</x:v>
      </x:c>
      <x:c r="E1" s="5" t="str">
        <x:v>Status</x:v>
      </x:c>
      <x:c r="F1" s="5" t="str">
        <x:v>Initial opportunity value</x:v>
      </x:c>
      <x:c r="G1" s="5" t="str">
        <x:v>Value basis</x:v>
      </x:c>
      <x:c r="H1" s="5" t="str">
        <x:v>Closed date</x:v>
      </x:c>
      <x:c r="I1" s="5" t="str">
        <x:v>Signed contract value if won</x:v>
      </x:c>
      <x:c r="J1" s="5" t="str">
        <x:v>Recognised revenue to cutoff</x:v>
      </x:c>
      <x:c r="K1" s="5" t="str">
        <x:v>Cash collected to cutoff</x:v>
      </x:c>
      <x:c r="L1" s="5" t="str">
        <x:v>Sales owner</x:v>
      </x:c>
      <x:c r="M1" s="5" t="str">
        <x:v>Buyer-agreed next action</x:v>
      </x:c>
      <x:c r="N1" s="5" t="str">
        <x:v>Next action due</x:v>
      </x:c>
      <x:c r="O1" s="5" t="str">
        <x:v>Notes</x:v>
      </x:c>
      <x:c r="P1" s="5" t="str">
        <x:v>Input issue count</x:v>
      </x:c>
      <x:c r="Q1" s="5" t="str">
        <x:v>Acceptance date</x:v>
      </x:c>
      <x:c r="R1" s="5" t="str">
        <x:v>Cohort cutoff</x:v>
      </x:c>
    </x:row>
    <x:row r="2" ht="60" customHeight="1">
      <x:c r="A2" s="23"/>
      <x:c r="B2" s="23"/>
      <x:c r="C2" s="25" t="str">
        <x:f>IF(B2="","",IFERROR(INDEX('Meetings'!$B$2:$B$201,MATCH(B2,'Meetings'!$A$2:$A$201,0)),""))</x:f>
      </x:c>
      <x:c r="D2" s="24"/>
      <x:c r="E2" s="23"/>
      <x:c r="F2" s="27"/>
      <x:c r="G2" s="23"/>
      <x:c r="H2" s="24"/>
      <x:c r="I2" s="27"/>
      <x:c r="J2" s="27"/>
      <x:c r="K2" s="27"/>
      <x:c r="L2" s="23"/>
      <x:c r="M2" s="23"/>
      <x:c r="N2" s="24"/>
      <x:c r="O2" s="23"/>
      <x:c r="P2" s="25" t="n">
        <x:f>IF(A2="",IF(OR(B2&lt;&gt;"",COUNTA(D2:O2)&gt;0),1,0),(IF(COUNTIF($A$2:$A$201,A2)&gt;1,1,0)+IF(COUNTIF($B$2:$B$201,B2)&gt;1,1,0)+IF(COUNTIF('Meetings'!$A$2:$A$201,B2)&lt;&gt;1,1,0)+IF(IFERROR(INDEX('Meetings'!$J$2:$J$201,MATCH(B2,'Meetings'!$A$2:$A$201,0)),"")&lt;&gt;"Accepted",1,0)+IF(OR(NOT(ISNUMBER(D2)),D2&lt;Q2,D2&gt;R2),1,0)+IF(AND(E2&lt;&gt;"Won",E2&lt;&gt;"Lost",E2&lt;&gt;"Open"),1,0)+IF(AND(E2="Open",H2&lt;&gt;""),1,0)+IF(AND(E2&lt;&gt;"Open",OR(NOT(ISNUMBER(H2)),H2&lt;D2,H2&gt;R2)),1,0)+IF(AND(F2&lt;&gt;"",OR(NOT(ISNUMBER(F2)),F2&lt;0)),1,0)+IF(AND(I2&lt;&gt;"",OR(NOT(ISNUMBER(I2)),I2&lt;0)),1,0)+IF(AND(J2&lt;&gt;"",OR(NOT(ISNUMBER(J2)),J2&lt;0)),1,0)+IF(AND(K2&lt;&gt;"",OR(NOT(ISNUMBER(K2)),K2&lt;0)),1,0)+IF(OR(G2="",G2&lt;&gt;IFERROR(INDEX('Cohorts'!$Q$2:$Q$201,MATCH(C2,'Cohorts'!$A$2:$A$201,0)),""),L2=""),1,0)+IF(AND(E2&lt;&gt;"Won",OR(I2&lt;&gt;"",J2&lt;&gt;"",K2&lt;&gt;"")),1,0)))</x:f>
        <x:v>0</x:v>
      </x:c>
      <x:c r="Q2" s="23" t="str">
        <x:f>IF(B2="","",IFERROR(INDEX('Meetings'!$K$2:$K$201,MATCH(B2,'Meetings'!$A$2:$A$201,0)),""))</x:f>
      </x:c>
      <x:c r="R2" s="23" t="str">
        <x:f>IF(C2="","",IFERROR(INDEX('Cohorts'!$F$2:$F$201,MATCH(C2,'Cohorts'!$A$2:$A$201,0)),""))</x:f>
      </x:c>
    </x:row>
    <x:row r="3" ht="60" customHeight="1">
      <x:c r="A3" s="23"/>
      <x:c r="B3" s="23"/>
      <x:c r="C3" s="25" t="str">
        <x:f>IF(B3="","",IFERROR(INDEX('Meetings'!$B$2:$B$201,MATCH(B3,'Meetings'!$A$2:$A$201,0)),""))</x:f>
      </x:c>
      <x:c r="D3" s="24"/>
      <x:c r="E3" s="23"/>
      <x:c r="F3" s="27"/>
      <x:c r="G3" s="23"/>
      <x:c r="H3" s="24"/>
      <x:c r="I3" s="27"/>
      <x:c r="J3" s="27"/>
      <x:c r="K3" s="27"/>
      <x:c r="L3" s="23"/>
      <x:c r="M3" s="23"/>
      <x:c r="N3" s="24"/>
      <x:c r="O3" s="23"/>
      <x:c r="P3" s="25" t="n">
        <x:f>IF(A3="",IF(OR(B3&lt;&gt;"",COUNTA(D3:O3)&gt;0),1,0),(IF(COUNTIF($A$2:$A$201,A3)&gt;1,1,0)+IF(COUNTIF($B$2:$B$201,B3)&gt;1,1,0)+IF(COUNTIF('Meetings'!$A$2:$A$201,B3)&lt;&gt;1,1,0)+IF(IFERROR(INDEX('Meetings'!$J$2:$J$201,MATCH(B3,'Meetings'!$A$2:$A$201,0)),"")&lt;&gt;"Accepted",1,0)+IF(OR(NOT(ISNUMBER(D3)),D3&lt;Q3,D3&gt;R3),1,0)+IF(AND(E3&lt;&gt;"Won",E3&lt;&gt;"Lost",E3&lt;&gt;"Open"),1,0)+IF(AND(E3="Open",H3&lt;&gt;""),1,0)+IF(AND(E3&lt;&gt;"Open",OR(NOT(ISNUMBER(H3)),H3&lt;D3,H3&gt;R3)),1,0)+IF(AND(F3&lt;&gt;"",OR(NOT(ISNUMBER(F3)),F3&lt;0)),1,0)+IF(AND(I3&lt;&gt;"",OR(NOT(ISNUMBER(I3)),I3&lt;0)),1,0)+IF(AND(J3&lt;&gt;"",OR(NOT(ISNUMBER(J3)),J3&lt;0)),1,0)+IF(AND(K3&lt;&gt;"",OR(NOT(ISNUMBER(K3)),K3&lt;0)),1,0)+IF(OR(G3="",G3&lt;&gt;IFERROR(INDEX('Cohorts'!$Q$2:$Q$201,MATCH(C3,'Cohorts'!$A$2:$A$201,0)),""),L3=""),1,0)+IF(AND(E3&lt;&gt;"Won",OR(I3&lt;&gt;"",J3&lt;&gt;"",K3&lt;&gt;"")),1,0)))</x:f>
        <x:v>0</x:v>
      </x:c>
      <x:c r="Q3" s="23" t="str">
        <x:f>IF(B3="","",IFERROR(INDEX('Meetings'!$K$2:$K$201,MATCH(B3,'Meetings'!$A$2:$A$201,0)),""))</x:f>
      </x:c>
      <x:c r="R3" s="23" t="str">
        <x:f>IF(C3="","",IFERROR(INDEX('Cohorts'!$F$2:$F$201,MATCH(C3,'Cohorts'!$A$2:$A$201,0)),""))</x:f>
      </x:c>
    </x:row>
    <x:row r="4" ht="60" customHeight="1">
      <x:c r="A4" s="23"/>
      <x:c r="B4" s="23"/>
      <x:c r="C4" s="25" t="str">
        <x:f>IF(B4="","",IFERROR(INDEX('Meetings'!$B$2:$B$201,MATCH(B4,'Meetings'!$A$2:$A$201,0)),""))</x:f>
      </x:c>
      <x:c r="D4" s="24"/>
      <x:c r="E4" s="23"/>
      <x:c r="F4" s="27"/>
      <x:c r="G4" s="23"/>
      <x:c r="H4" s="24"/>
      <x:c r="I4" s="27"/>
      <x:c r="J4" s="27"/>
      <x:c r="K4" s="27"/>
      <x:c r="L4" s="23"/>
      <x:c r="M4" s="23"/>
      <x:c r="N4" s="24"/>
      <x:c r="O4" s="23"/>
      <x:c r="P4" s="25" t="n">
        <x:f>IF(A4="",IF(OR(B4&lt;&gt;"",COUNTA(D4:O4)&gt;0),1,0),(IF(COUNTIF($A$2:$A$201,A4)&gt;1,1,0)+IF(COUNTIF($B$2:$B$201,B4)&gt;1,1,0)+IF(COUNTIF('Meetings'!$A$2:$A$201,B4)&lt;&gt;1,1,0)+IF(IFERROR(INDEX('Meetings'!$J$2:$J$201,MATCH(B4,'Meetings'!$A$2:$A$201,0)),"")&lt;&gt;"Accepted",1,0)+IF(OR(NOT(ISNUMBER(D4)),D4&lt;Q4,D4&gt;R4),1,0)+IF(AND(E4&lt;&gt;"Won",E4&lt;&gt;"Lost",E4&lt;&gt;"Open"),1,0)+IF(AND(E4="Open",H4&lt;&gt;""),1,0)+IF(AND(E4&lt;&gt;"Open",OR(NOT(ISNUMBER(H4)),H4&lt;D4,H4&gt;R4)),1,0)+IF(AND(F4&lt;&gt;"",OR(NOT(ISNUMBER(F4)),F4&lt;0)),1,0)+IF(AND(I4&lt;&gt;"",OR(NOT(ISNUMBER(I4)),I4&lt;0)),1,0)+IF(AND(J4&lt;&gt;"",OR(NOT(ISNUMBER(J4)),J4&lt;0)),1,0)+IF(AND(K4&lt;&gt;"",OR(NOT(ISNUMBER(K4)),K4&lt;0)),1,0)+IF(OR(G4="",G4&lt;&gt;IFERROR(INDEX('Cohorts'!$Q$2:$Q$201,MATCH(C4,'Cohorts'!$A$2:$A$201,0)),""),L4=""),1,0)+IF(AND(E4&lt;&gt;"Won",OR(I4&lt;&gt;"",J4&lt;&gt;"",K4&lt;&gt;"")),1,0)))</x:f>
        <x:v>0</x:v>
      </x:c>
      <x:c r="Q4" s="23" t="str">
        <x:f>IF(B4="","",IFERROR(INDEX('Meetings'!$K$2:$K$201,MATCH(B4,'Meetings'!$A$2:$A$201,0)),""))</x:f>
      </x:c>
      <x:c r="R4" s="23" t="str">
        <x:f>IF(C4="","",IFERROR(INDEX('Cohorts'!$F$2:$F$201,MATCH(C4,'Cohorts'!$A$2:$A$201,0)),""))</x:f>
      </x:c>
    </x:row>
    <x:row r="5" ht="60" customHeight="1">
      <x:c r="A5" s="23"/>
      <x:c r="B5" s="23"/>
      <x:c r="C5" s="25" t="str">
        <x:f>IF(B5="","",IFERROR(INDEX('Meetings'!$B$2:$B$201,MATCH(B5,'Meetings'!$A$2:$A$201,0)),""))</x:f>
      </x:c>
      <x:c r="D5" s="24"/>
      <x:c r="E5" s="23"/>
      <x:c r="F5" s="27"/>
      <x:c r="G5" s="23"/>
      <x:c r="H5" s="24"/>
      <x:c r="I5" s="27"/>
      <x:c r="J5" s="27"/>
      <x:c r="K5" s="27"/>
      <x:c r="L5" s="23"/>
      <x:c r="M5" s="23"/>
      <x:c r="N5" s="24"/>
      <x:c r="O5" s="23"/>
      <x:c r="P5" s="25" t="n">
        <x:f>IF(A5="",IF(OR(B5&lt;&gt;"",COUNTA(D5:O5)&gt;0),1,0),(IF(COUNTIF($A$2:$A$201,A5)&gt;1,1,0)+IF(COUNTIF($B$2:$B$201,B5)&gt;1,1,0)+IF(COUNTIF('Meetings'!$A$2:$A$201,B5)&lt;&gt;1,1,0)+IF(IFERROR(INDEX('Meetings'!$J$2:$J$201,MATCH(B5,'Meetings'!$A$2:$A$201,0)),"")&lt;&gt;"Accepted",1,0)+IF(OR(NOT(ISNUMBER(D5)),D5&lt;Q5,D5&gt;R5),1,0)+IF(AND(E5&lt;&gt;"Won",E5&lt;&gt;"Lost",E5&lt;&gt;"Open"),1,0)+IF(AND(E5="Open",H5&lt;&gt;""),1,0)+IF(AND(E5&lt;&gt;"Open",OR(NOT(ISNUMBER(H5)),H5&lt;D5,H5&gt;R5)),1,0)+IF(AND(F5&lt;&gt;"",OR(NOT(ISNUMBER(F5)),F5&lt;0)),1,0)+IF(AND(I5&lt;&gt;"",OR(NOT(ISNUMBER(I5)),I5&lt;0)),1,0)+IF(AND(J5&lt;&gt;"",OR(NOT(ISNUMBER(J5)),J5&lt;0)),1,0)+IF(AND(K5&lt;&gt;"",OR(NOT(ISNUMBER(K5)),K5&lt;0)),1,0)+IF(OR(G5="",G5&lt;&gt;IFERROR(INDEX('Cohorts'!$Q$2:$Q$201,MATCH(C5,'Cohorts'!$A$2:$A$201,0)),""),L5=""),1,0)+IF(AND(E5&lt;&gt;"Won",OR(I5&lt;&gt;"",J5&lt;&gt;"",K5&lt;&gt;"")),1,0)))</x:f>
        <x:v>0</x:v>
      </x:c>
      <x:c r="Q5" s="23" t="str">
        <x:f>IF(B5="","",IFERROR(INDEX('Meetings'!$K$2:$K$201,MATCH(B5,'Meetings'!$A$2:$A$201,0)),""))</x:f>
      </x:c>
      <x:c r="R5" s="23" t="str">
        <x:f>IF(C5="","",IFERROR(INDEX('Cohorts'!$F$2:$F$201,MATCH(C5,'Cohorts'!$A$2:$A$201,0)),""))</x:f>
      </x:c>
    </x:row>
    <x:row r="6" ht="60" customHeight="1">
      <x:c r="A6" s="23"/>
      <x:c r="B6" s="23"/>
      <x:c r="C6" s="25" t="str">
        <x:f>IF(B6="","",IFERROR(INDEX('Meetings'!$B$2:$B$201,MATCH(B6,'Meetings'!$A$2:$A$201,0)),""))</x:f>
      </x:c>
      <x:c r="D6" s="24"/>
      <x:c r="E6" s="23"/>
      <x:c r="F6" s="27"/>
      <x:c r="G6" s="23"/>
      <x:c r="H6" s="24"/>
      <x:c r="I6" s="27"/>
      <x:c r="J6" s="27"/>
      <x:c r="K6" s="27"/>
      <x:c r="L6" s="23"/>
      <x:c r="M6" s="23"/>
      <x:c r="N6" s="24"/>
      <x:c r="O6" s="23"/>
      <x:c r="P6" s="25" t="n">
        <x:f>IF(A6="",IF(OR(B6&lt;&gt;"",COUNTA(D6:O6)&gt;0),1,0),(IF(COUNTIF($A$2:$A$201,A6)&gt;1,1,0)+IF(COUNTIF($B$2:$B$201,B6)&gt;1,1,0)+IF(COUNTIF('Meetings'!$A$2:$A$201,B6)&lt;&gt;1,1,0)+IF(IFERROR(INDEX('Meetings'!$J$2:$J$201,MATCH(B6,'Meetings'!$A$2:$A$201,0)),"")&lt;&gt;"Accepted",1,0)+IF(OR(NOT(ISNUMBER(D6)),D6&lt;Q6,D6&gt;R6),1,0)+IF(AND(E6&lt;&gt;"Won",E6&lt;&gt;"Lost",E6&lt;&gt;"Open"),1,0)+IF(AND(E6="Open",H6&lt;&gt;""),1,0)+IF(AND(E6&lt;&gt;"Open",OR(NOT(ISNUMBER(H6)),H6&lt;D6,H6&gt;R6)),1,0)+IF(AND(F6&lt;&gt;"",OR(NOT(ISNUMBER(F6)),F6&lt;0)),1,0)+IF(AND(I6&lt;&gt;"",OR(NOT(ISNUMBER(I6)),I6&lt;0)),1,0)+IF(AND(J6&lt;&gt;"",OR(NOT(ISNUMBER(J6)),J6&lt;0)),1,0)+IF(AND(K6&lt;&gt;"",OR(NOT(ISNUMBER(K6)),K6&lt;0)),1,0)+IF(OR(G6="",G6&lt;&gt;IFERROR(INDEX('Cohorts'!$Q$2:$Q$201,MATCH(C6,'Cohorts'!$A$2:$A$201,0)),""),L6=""),1,0)+IF(AND(E6&lt;&gt;"Won",OR(I6&lt;&gt;"",J6&lt;&gt;"",K6&lt;&gt;"")),1,0)))</x:f>
        <x:v>0</x:v>
      </x:c>
      <x:c r="Q6" s="23" t="str">
        <x:f>IF(B6="","",IFERROR(INDEX('Meetings'!$K$2:$K$201,MATCH(B6,'Meetings'!$A$2:$A$201,0)),""))</x:f>
      </x:c>
      <x:c r="R6" s="23" t="str">
        <x:f>IF(C6="","",IFERROR(INDEX('Cohorts'!$F$2:$F$201,MATCH(C6,'Cohorts'!$A$2:$A$201,0)),""))</x:f>
      </x:c>
    </x:row>
    <x:row r="7" ht="60" customHeight="1">
      <x:c r="A7" s="23"/>
      <x:c r="B7" s="23"/>
      <x:c r="C7" s="25" t="str">
        <x:f>IF(B7="","",IFERROR(INDEX('Meetings'!$B$2:$B$201,MATCH(B7,'Meetings'!$A$2:$A$201,0)),""))</x:f>
      </x:c>
      <x:c r="D7" s="24"/>
      <x:c r="E7" s="23"/>
      <x:c r="F7" s="27"/>
      <x:c r="G7" s="23"/>
      <x:c r="H7" s="24"/>
      <x:c r="I7" s="27"/>
      <x:c r="J7" s="27"/>
      <x:c r="K7" s="27"/>
      <x:c r="L7" s="23"/>
      <x:c r="M7" s="23"/>
      <x:c r="N7" s="24"/>
      <x:c r="O7" s="23"/>
      <x:c r="P7" s="25" t="n">
        <x:f>IF(A7="",IF(OR(B7&lt;&gt;"",COUNTA(D7:O7)&gt;0),1,0),(IF(COUNTIF($A$2:$A$201,A7)&gt;1,1,0)+IF(COUNTIF($B$2:$B$201,B7)&gt;1,1,0)+IF(COUNTIF('Meetings'!$A$2:$A$201,B7)&lt;&gt;1,1,0)+IF(IFERROR(INDEX('Meetings'!$J$2:$J$201,MATCH(B7,'Meetings'!$A$2:$A$201,0)),"")&lt;&gt;"Accepted",1,0)+IF(OR(NOT(ISNUMBER(D7)),D7&lt;Q7,D7&gt;R7),1,0)+IF(AND(E7&lt;&gt;"Won",E7&lt;&gt;"Lost",E7&lt;&gt;"Open"),1,0)+IF(AND(E7="Open",H7&lt;&gt;""),1,0)+IF(AND(E7&lt;&gt;"Open",OR(NOT(ISNUMBER(H7)),H7&lt;D7,H7&gt;R7)),1,0)+IF(AND(F7&lt;&gt;"",OR(NOT(ISNUMBER(F7)),F7&lt;0)),1,0)+IF(AND(I7&lt;&gt;"",OR(NOT(ISNUMBER(I7)),I7&lt;0)),1,0)+IF(AND(J7&lt;&gt;"",OR(NOT(ISNUMBER(J7)),J7&lt;0)),1,0)+IF(AND(K7&lt;&gt;"",OR(NOT(ISNUMBER(K7)),K7&lt;0)),1,0)+IF(OR(G7="",G7&lt;&gt;IFERROR(INDEX('Cohorts'!$Q$2:$Q$201,MATCH(C7,'Cohorts'!$A$2:$A$201,0)),""),L7=""),1,0)+IF(AND(E7&lt;&gt;"Won",OR(I7&lt;&gt;"",J7&lt;&gt;"",K7&lt;&gt;"")),1,0)))</x:f>
        <x:v>0</x:v>
      </x:c>
      <x:c r="Q7" s="23" t="str">
        <x:f>IF(B7="","",IFERROR(INDEX('Meetings'!$K$2:$K$201,MATCH(B7,'Meetings'!$A$2:$A$201,0)),""))</x:f>
      </x:c>
      <x:c r="R7" s="23" t="str">
        <x:f>IF(C7="","",IFERROR(INDEX('Cohorts'!$F$2:$F$201,MATCH(C7,'Cohorts'!$A$2:$A$201,0)),""))</x:f>
      </x:c>
    </x:row>
    <x:row r="8" ht="60" customHeight="1">
      <x:c r="A8" s="23"/>
      <x:c r="B8" s="23"/>
      <x:c r="C8" s="25" t="str">
        <x:f>IF(B8="","",IFERROR(INDEX('Meetings'!$B$2:$B$201,MATCH(B8,'Meetings'!$A$2:$A$201,0)),""))</x:f>
      </x:c>
      <x:c r="D8" s="24"/>
      <x:c r="E8" s="23"/>
      <x:c r="F8" s="27"/>
      <x:c r="G8" s="23"/>
      <x:c r="H8" s="24"/>
      <x:c r="I8" s="27"/>
      <x:c r="J8" s="27"/>
      <x:c r="K8" s="27"/>
      <x:c r="L8" s="23"/>
      <x:c r="M8" s="23"/>
      <x:c r="N8" s="24"/>
      <x:c r="O8" s="23"/>
      <x:c r="P8" s="25" t="n">
        <x:f>IF(A8="",IF(OR(B8&lt;&gt;"",COUNTA(D8:O8)&gt;0),1,0),(IF(COUNTIF($A$2:$A$201,A8)&gt;1,1,0)+IF(COUNTIF($B$2:$B$201,B8)&gt;1,1,0)+IF(COUNTIF('Meetings'!$A$2:$A$201,B8)&lt;&gt;1,1,0)+IF(IFERROR(INDEX('Meetings'!$J$2:$J$201,MATCH(B8,'Meetings'!$A$2:$A$201,0)),"")&lt;&gt;"Accepted",1,0)+IF(OR(NOT(ISNUMBER(D8)),D8&lt;Q8,D8&gt;R8),1,0)+IF(AND(E8&lt;&gt;"Won",E8&lt;&gt;"Lost",E8&lt;&gt;"Open"),1,0)+IF(AND(E8="Open",H8&lt;&gt;""),1,0)+IF(AND(E8&lt;&gt;"Open",OR(NOT(ISNUMBER(H8)),H8&lt;D8,H8&gt;R8)),1,0)+IF(AND(F8&lt;&gt;"",OR(NOT(ISNUMBER(F8)),F8&lt;0)),1,0)+IF(AND(I8&lt;&gt;"",OR(NOT(ISNUMBER(I8)),I8&lt;0)),1,0)+IF(AND(J8&lt;&gt;"",OR(NOT(ISNUMBER(J8)),J8&lt;0)),1,0)+IF(AND(K8&lt;&gt;"",OR(NOT(ISNUMBER(K8)),K8&lt;0)),1,0)+IF(OR(G8="",G8&lt;&gt;IFERROR(INDEX('Cohorts'!$Q$2:$Q$201,MATCH(C8,'Cohorts'!$A$2:$A$201,0)),""),L8=""),1,0)+IF(AND(E8&lt;&gt;"Won",OR(I8&lt;&gt;"",J8&lt;&gt;"",K8&lt;&gt;"")),1,0)))</x:f>
        <x:v>0</x:v>
      </x:c>
      <x:c r="Q8" s="23" t="str">
        <x:f>IF(B8="","",IFERROR(INDEX('Meetings'!$K$2:$K$201,MATCH(B8,'Meetings'!$A$2:$A$201,0)),""))</x:f>
      </x:c>
      <x:c r="R8" s="23" t="str">
        <x:f>IF(C8="","",IFERROR(INDEX('Cohorts'!$F$2:$F$201,MATCH(C8,'Cohorts'!$A$2:$A$201,0)),""))</x:f>
      </x:c>
    </x:row>
    <x:row r="9" ht="60" customHeight="1">
      <x:c r="A9" s="23"/>
      <x:c r="B9" s="23"/>
      <x:c r="C9" s="25" t="str">
        <x:f>IF(B9="","",IFERROR(INDEX('Meetings'!$B$2:$B$201,MATCH(B9,'Meetings'!$A$2:$A$201,0)),""))</x:f>
      </x:c>
      <x:c r="D9" s="24"/>
      <x:c r="E9" s="23"/>
      <x:c r="F9" s="27"/>
      <x:c r="G9" s="23"/>
      <x:c r="H9" s="24"/>
      <x:c r="I9" s="27"/>
      <x:c r="J9" s="27"/>
      <x:c r="K9" s="27"/>
      <x:c r="L9" s="23"/>
      <x:c r="M9" s="23"/>
      <x:c r="N9" s="24"/>
      <x:c r="O9" s="23"/>
      <x:c r="P9" s="25" t="n">
        <x:f>IF(A9="",IF(OR(B9&lt;&gt;"",COUNTA(D9:O9)&gt;0),1,0),(IF(COUNTIF($A$2:$A$201,A9)&gt;1,1,0)+IF(COUNTIF($B$2:$B$201,B9)&gt;1,1,0)+IF(COUNTIF('Meetings'!$A$2:$A$201,B9)&lt;&gt;1,1,0)+IF(IFERROR(INDEX('Meetings'!$J$2:$J$201,MATCH(B9,'Meetings'!$A$2:$A$201,0)),"")&lt;&gt;"Accepted",1,0)+IF(OR(NOT(ISNUMBER(D9)),D9&lt;Q9,D9&gt;R9),1,0)+IF(AND(E9&lt;&gt;"Won",E9&lt;&gt;"Lost",E9&lt;&gt;"Open"),1,0)+IF(AND(E9="Open",H9&lt;&gt;""),1,0)+IF(AND(E9&lt;&gt;"Open",OR(NOT(ISNUMBER(H9)),H9&lt;D9,H9&gt;R9)),1,0)+IF(AND(F9&lt;&gt;"",OR(NOT(ISNUMBER(F9)),F9&lt;0)),1,0)+IF(AND(I9&lt;&gt;"",OR(NOT(ISNUMBER(I9)),I9&lt;0)),1,0)+IF(AND(J9&lt;&gt;"",OR(NOT(ISNUMBER(J9)),J9&lt;0)),1,0)+IF(AND(K9&lt;&gt;"",OR(NOT(ISNUMBER(K9)),K9&lt;0)),1,0)+IF(OR(G9="",G9&lt;&gt;IFERROR(INDEX('Cohorts'!$Q$2:$Q$201,MATCH(C9,'Cohorts'!$A$2:$A$201,0)),""),L9=""),1,0)+IF(AND(E9&lt;&gt;"Won",OR(I9&lt;&gt;"",J9&lt;&gt;"",K9&lt;&gt;"")),1,0)))</x:f>
        <x:v>0</x:v>
      </x:c>
      <x:c r="Q9" s="23" t="str">
        <x:f>IF(B9="","",IFERROR(INDEX('Meetings'!$K$2:$K$201,MATCH(B9,'Meetings'!$A$2:$A$201,0)),""))</x:f>
      </x:c>
      <x:c r="R9" s="23" t="str">
        <x:f>IF(C9="","",IFERROR(INDEX('Cohorts'!$F$2:$F$201,MATCH(C9,'Cohorts'!$A$2:$A$201,0)),""))</x:f>
      </x:c>
    </x:row>
    <x:row r="10" ht="60" customHeight="1">
      <x:c r="A10" s="23"/>
      <x:c r="B10" s="23"/>
      <x:c r="C10" s="25" t="str">
        <x:f>IF(B10="","",IFERROR(INDEX('Meetings'!$B$2:$B$201,MATCH(B10,'Meetings'!$A$2:$A$201,0)),""))</x:f>
      </x:c>
      <x:c r="D10" s="24"/>
      <x:c r="E10" s="23"/>
      <x:c r="F10" s="27"/>
      <x:c r="G10" s="23"/>
      <x:c r="H10" s="24"/>
      <x:c r="I10" s="27"/>
      <x:c r="J10" s="27"/>
      <x:c r="K10" s="27"/>
      <x:c r="L10" s="23"/>
      <x:c r="M10" s="23"/>
      <x:c r="N10" s="24"/>
      <x:c r="O10" s="23"/>
      <x:c r="P10" s="25" t="n">
        <x:f>IF(A10="",IF(OR(B10&lt;&gt;"",COUNTA(D10:O10)&gt;0),1,0),(IF(COUNTIF($A$2:$A$201,A10)&gt;1,1,0)+IF(COUNTIF($B$2:$B$201,B10)&gt;1,1,0)+IF(COUNTIF('Meetings'!$A$2:$A$201,B10)&lt;&gt;1,1,0)+IF(IFERROR(INDEX('Meetings'!$J$2:$J$201,MATCH(B10,'Meetings'!$A$2:$A$201,0)),"")&lt;&gt;"Accepted",1,0)+IF(OR(NOT(ISNUMBER(D10)),D10&lt;Q10,D10&gt;R10),1,0)+IF(AND(E10&lt;&gt;"Won",E10&lt;&gt;"Lost",E10&lt;&gt;"Open"),1,0)+IF(AND(E10="Open",H10&lt;&gt;""),1,0)+IF(AND(E10&lt;&gt;"Open",OR(NOT(ISNUMBER(H10)),H10&lt;D10,H10&gt;R10)),1,0)+IF(AND(F10&lt;&gt;"",OR(NOT(ISNUMBER(F10)),F10&lt;0)),1,0)+IF(AND(I10&lt;&gt;"",OR(NOT(ISNUMBER(I10)),I10&lt;0)),1,0)+IF(AND(J10&lt;&gt;"",OR(NOT(ISNUMBER(J10)),J10&lt;0)),1,0)+IF(AND(K10&lt;&gt;"",OR(NOT(ISNUMBER(K10)),K10&lt;0)),1,0)+IF(OR(G10="",G10&lt;&gt;IFERROR(INDEX('Cohorts'!$Q$2:$Q$201,MATCH(C10,'Cohorts'!$A$2:$A$201,0)),""),L10=""),1,0)+IF(AND(E10&lt;&gt;"Won",OR(I10&lt;&gt;"",J10&lt;&gt;"",K10&lt;&gt;"")),1,0)))</x:f>
        <x:v>0</x:v>
      </x:c>
      <x:c r="Q10" s="23" t="str">
        <x:f>IF(B10="","",IFERROR(INDEX('Meetings'!$K$2:$K$201,MATCH(B10,'Meetings'!$A$2:$A$201,0)),""))</x:f>
      </x:c>
      <x:c r="R10" s="23" t="str">
        <x:f>IF(C10="","",IFERROR(INDEX('Cohorts'!$F$2:$F$201,MATCH(C10,'Cohorts'!$A$2:$A$201,0)),""))</x:f>
      </x:c>
    </x:row>
    <x:row r="11" ht="60" customHeight="1">
      <x:c r="A11" s="23"/>
      <x:c r="B11" s="23"/>
      <x:c r="C11" s="25" t="str">
        <x:f>IF(B11="","",IFERROR(INDEX('Meetings'!$B$2:$B$201,MATCH(B11,'Meetings'!$A$2:$A$201,0)),""))</x:f>
      </x:c>
      <x:c r="D11" s="24"/>
      <x:c r="E11" s="23"/>
      <x:c r="F11" s="27"/>
      <x:c r="G11" s="23"/>
      <x:c r="H11" s="24"/>
      <x:c r="I11" s="27"/>
      <x:c r="J11" s="27"/>
      <x:c r="K11" s="27"/>
      <x:c r="L11" s="23"/>
      <x:c r="M11" s="23"/>
      <x:c r="N11" s="24"/>
      <x:c r="O11" s="23"/>
      <x:c r="P11" s="25" t="n">
        <x:f>IF(A11="",IF(OR(B11&lt;&gt;"",COUNTA(D11:O11)&gt;0),1,0),(IF(COUNTIF($A$2:$A$201,A11)&gt;1,1,0)+IF(COUNTIF($B$2:$B$201,B11)&gt;1,1,0)+IF(COUNTIF('Meetings'!$A$2:$A$201,B11)&lt;&gt;1,1,0)+IF(IFERROR(INDEX('Meetings'!$J$2:$J$201,MATCH(B11,'Meetings'!$A$2:$A$201,0)),"")&lt;&gt;"Accepted",1,0)+IF(OR(NOT(ISNUMBER(D11)),D11&lt;Q11,D11&gt;R11),1,0)+IF(AND(E11&lt;&gt;"Won",E11&lt;&gt;"Lost",E11&lt;&gt;"Open"),1,0)+IF(AND(E11="Open",H11&lt;&gt;""),1,0)+IF(AND(E11&lt;&gt;"Open",OR(NOT(ISNUMBER(H11)),H11&lt;D11,H11&gt;R11)),1,0)+IF(AND(F11&lt;&gt;"",OR(NOT(ISNUMBER(F11)),F11&lt;0)),1,0)+IF(AND(I11&lt;&gt;"",OR(NOT(ISNUMBER(I11)),I11&lt;0)),1,0)+IF(AND(J11&lt;&gt;"",OR(NOT(ISNUMBER(J11)),J11&lt;0)),1,0)+IF(AND(K11&lt;&gt;"",OR(NOT(ISNUMBER(K11)),K11&lt;0)),1,0)+IF(OR(G11="",G11&lt;&gt;IFERROR(INDEX('Cohorts'!$Q$2:$Q$201,MATCH(C11,'Cohorts'!$A$2:$A$201,0)),""),L11=""),1,0)+IF(AND(E11&lt;&gt;"Won",OR(I11&lt;&gt;"",J11&lt;&gt;"",K11&lt;&gt;"")),1,0)))</x:f>
        <x:v>0</x:v>
      </x:c>
      <x:c r="Q11" s="23" t="str">
        <x:f>IF(B11="","",IFERROR(INDEX('Meetings'!$K$2:$K$201,MATCH(B11,'Meetings'!$A$2:$A$201,0)),""))</x:f>
      </x:c>
      <x:c r="R11" s="23" t="str">
        <x:f>IF(C11="","",IFERROR(INDEX('Cohorts'!$F$2:$F$201,MATCH(C11,'Cohorts'!$A$2:$A$201,0)),""))</x:f>
      </x:c>
    </x:row>
    <x:row r="12" ht="60" customHeight="1">
      <x:c r="A12" s="23"/>
      <x:c r="B12" s="23"/>
      <x:c r="C12" s="25" t="str">
        <x:f>IF(B12="","",IFERROR(INDEX('Meetings'!$B$2:$B$201,MATCH(B12,'Meetings'!$A$2:$A$201,0)),""))</x:f>
      </x:c>
      <x:c r="D12" s="24"/>
      <x:c r="E12" s="23"/>
      <x:c r="F12" s="27"/>
      <x:c r="G12" s="23"/>
      <x:c r="H12" s="24"/>
      <x:c r="I12" s="27"/>
      <x:c r="J12" s="27"/>
      <x:c r="K12" s="27"/>
      <x:c r="L12" s="23"/>
      <x:c r="M12" s="23"/>
      <x:c r="N12" s="24"/>
      <x:c r="O12" s="23"/>
      <x:c r="P12" s="25" t="n">
        <x:f>IF(A12="",IF(OR(B12&lt;&gt;"",COUNTA(D12:O12)&gt;0),1,0),(IF(COUNTIF($A$2:$A$201,A12)&gt;1,1,0)+IF(COUNTIF($B$2:$B$201,B12)&gt;1,1,0)+IF(COUNTIF('Meetings'!$A$2:$A$201,B12)&lt;&gt;1,1,0)+IF(IFERROR(INDEX('Meetings'!$J$2:$J$201,MATCH(B12,'Meetings'!$A$2:$A$201,0)),"")&lt;&gt;"Accepted",1,0)+IF(OR(NOT(ISNUMBER(D12)),D12&lt;Q12,D12&gt;R12),1,0)+IF(AND(E12&lt;&gt;"Won",E12&lt;&gt;"Lost",E12&lt;&gt;"Open"),1,0)+IF(AND(E12="Open",H12&lt;&gt;""),1,0)+IF(AND(E12&lt;&gt;"Open",OR(NOT(ISNUMBER(H12)),H12&lt;D12,H12&gt;R12)),1,0)+IF(AND(F12&lt;&gt;"",OR(NOT(ISNUMBER(F12)),F12&lt;0)),1,0)+IF(AND(I12&lt;&gt;"",OR(NOT(ISNUMBER(I12)),I12&lt;0)),1,0)+IF(AND(J12&lt;&gt;"",OR(NOT(ISNUMBER(J12)),J12&lt;0)),1,0)+IF(AND(K12&lt;&gt;"",OR(NOT(ISNUMBER(K12)),K12&lt;0)),1,0)+IF(OR(G12="",G12&lt;&gt;IFERROR(INDEX('Cohorts'!$Q$2:$Q$201,MATCH(C12,'Cohorts'!$A$2:$A$201,0)),""),L12=""),1,0)+IF(AND(E12&lt;&gt;"Won",OR(I12&lt;&gt;"",J12&lt;&gt;"",K12&lt;&gt;"")),1,0)))</x:f>
        <x:v>0</x:v>
      </x:c>
      <x:c r="Q12" s="23" t="str">
        <x:f>IF(B12="","",IFERROR(INDEX('Meetings'!$K$2:$K$201,MATCH(B12,'Meetings'!$A$2:$A$201,0)),""))</x:f>
      </x:c>
      <x:c r="R12" s="23" t="str">
        <x:f>IF(C12="","",IFERROR(INDEX('Cohorts'!$F$2:$F$201,MATCH(C12,'Cohorts'!$A$2:$A$201,0)),""))</x:f>
      </x:c>
    </x:row>
    <x:row r="13" ht="60" customHeight="1">
      <x:c r="A13" s="23"/>
      <x:c r="B13" s="23"/>
      <x:c r="C13" s="25" t="str">
        <x:f>IF(B13="","",IFERROR(INDEX('Meetings'!$B$2:$B$201,MATCH(B13,'Meetings'!$A$2:$A$201,0)),""))</x:f>
      </x:c>
      <x:c r="D13" s="24"/>
      <x:c r="E13" s="23"/>
      <x:c r="F13" s="27"/>
      <x:c r="G13" s="23"/>
      <x:c r="H13" s="24"/>
      <x:c r="I13" s="27"/>
      <x:c r="J13" s="27"/>
      <x:c r="K13" s="27"/>
      <x:c r="L13" s="23"/>
      <x:c r="M13" s="23"/>
      <x:c r="N13" s="24"/>
      <x:c r="O13" s="23"/>
      <x:c r="P13" s="25" t="n">
        <x:f>IF(A13="",IF(OR(B13&lt;&gt;"",COUNTA(D13:O13)&gt;0),1,0),(IF(COUNTIF($A$2:$A$201,A13)&gt;1,1,0)+IF(COUNTIF($B$2:$B$201,B13)&gt;1,1,0)+IF(COUNTIF('Meetings'!$A$2:$A$201,B13)&lt;&gt;1,1,0)+IF(IFERROR(INDEX('Meetings'!$J$2:$J$201,MATCH(B13,'Meetings'!$A$2:$A$201,0)),"")&lt;&gt;"Accepted",1,0)+IF(OR(NOT(ISNUMBER(D13)),D13&lt;Q13,D13&gt;R13),1,0)+IF(AND(E13&lt;&gt;"Won",E13&lt;&gt;"Lost",E13&lt;&gt;"Open"),1,0)+IF(AND(E13="Open",H13&lt;&gt;""),1,0)+IF(AND(E13&lt;&gt;"Open",OR(NOT(ISNUMBER(H13)),H13&lt;D13,H13&gt;R13)),1,0)+IF(AND(F13&lt;&gt;"",OR(NOT(ISNUMBER(F13)),F13&lt;0)),1,0)+IF(AND(I13&lt;&gt;"",OR(NOT(ISNUMBER(I13)),I13&lt;0)),1,0)+IF(AND(J13&lt;&gt;"",OR(NOT(ISNUMBER(J13)),J13&lt;0)),1,0)+IF(AND(K13&lt;&gt;"",OR(NOT(ISNUMBER(K13)),K13&lt;0)),1,0)+IF(OR(G13="",G13&lt;&gt;IFERROR(INDEX('Cohorts'!$Q$2:$Q$201,MATCH(C13,'Cohorts'!$A$2:$A$201,0)),""),L13=""),1,0)+IF(AND(E13&lt;&gt;"Won",OR(I13&lt;&gt;"",J13&lt;&gt;"",K13&lt;&gt;"")),1,0)))</x:f>
        <x:v>0</x:v>
      </x:c>
      <x:c r="Q13" s="23" t="str">
        <x:f>IF(B13="","",IFERROR(INDEX('Meetings'!$K$2:$K$201,MATCH(B13,'Meetings'!$A$2:$A$201,0)),""))</x:f>
      </x:c>
      <x:c r="R13" s="23" t="str">
        <x:f>IF(C13="","",IFERROR(INDEX('Cohorts'!$F$2:$F$201,MATCH(C13,'Cohorts'!$A$2:$A$201,0)),""))</x:f>
      </x:c>
    </x:row>
    <x:row r="14" ht="60" customHeight="1">
      <x:c r="A14" s="23"/>
      <x:c r="B14" s="23"/>
      <x:c r="C14" s="25" t="str">
        <x:f>IF(B14="","",IFERROR(INDEX('Meetings'!$B$2:$B$201,MATCH(B14,'Meetings'!$A$2:$A$201,0)),""))</x:f>
      </x:c>
      <x:c r="D14" s="24"/>
      <x:c r="E14" s="23"/>
      <x:c r="F14" s="27"/>
      <x:c r="G14" s="23"/>
      <x:c r="H14" s="24"/>
      <x:c r="I14" s="27"/>
      <x:c r="J14" s="27"/>
      <x:c r="K14" s="27"/>
      <x:c r="L14" s="23"/>
      <x:c r="M14" s="23"/>
      <x:c r="N14" s="24"/>
      <x:c r="O14" s="23"/>
      <x:c r="P14" s="25" t="n">
        <x:f>IF(A14="",IF(OR(B14&lt;&gt;"",COUNTA(D14:O14)&gt;0),1,0),(IF(COUNTIF($A$2:$A$201,A14)&gt;1,1,0)+IF(COUNTIF($B$2:$B$201,B14)&gt;1,1,0)+IF(COUNTIF('Meetings'!$A$2:$A$201,B14)&lt;&gt;1,1,0)+IF(IFERROR(INDEX('Meetings'!$J$2:$J$201,MATCH(B14,'Meetings'!$A$2:$A$201,0)),"")&lt;&gt;"Accepted",1,0)+IF(OR(NOT(ISNUMBER(D14)),D14&lt;Q14,D14&gt;R14),1,0)+IF(AND(E14&lt;&gt;"Won",E14&lt;&gt;"Lost",E14&lt;&gt;"Open"),1,0)+IF(AND(E14="Open",H14&lt;&gt;""),1,0)+IF(AND(E14&lt;&gt;"Open",OR(NOT(ISNUMBER(H14)),H14&lt;D14,H14&gt;R14)),1,0)+IF(AND(F14&lt;&gt;"",OR(NOT(ISNUMBER(F14)),F14&lt;0)),1,0)+IF(AND(I14&lt;&gt;"",OR(NOT(ISNUMBER(I14)),I14&lt;0)),1,0)+IF(AND(J14&lt;&gt;"",OR(NOT(ISNUMBER(J14)),J14&lt;0)),1,0)+IF(AND(K14&lt;&gt;"",OR(NOT(ISNUMBER(K14)),K14&lt;0)),1,0)+IF(OR(G14="",G14&lt;&gt;IFERROR(INDEX('Cohorts'!$Q$2:$Q$201,MATCH(C14,'Cohorts'!$A$2:$A$201,0)),""),L14=""),1,0)+IF(AND(E14&lt;&gt;"Won",OR(I14&lt;&gt;"",J14&lt;&gt;"",K14&lt;&gt;"")),1,0)))</x:f>
        <x:v>0</x:v>
      </x:c>
      <x:c r="Q14" s="23" t="str">
        <x:f>IF(B14="","",IFERROR(INDEX('Meetings'!$K$2:$K$201,MATCH(B14,'Meetings'!$A$2:$A$201,0)),""))</x:f>
      </x:c>
      <x:c r="R14" s="23" t="str">
        <x:f>IF(C14="","",IFERROR(INDEX('Cohorts'!$F$2:$F$201,MATCH(C14,'Cohorts'!$A$2:$A$201,0)),""))</x:f>
      </x:c>
    </x:row>
    <x:row r="15" ht="60" customHeight="1">
      <x:c r="A15" s="23"/>
      <x:c r="B15" s="23"/>
      <x:c r="C15" s="25" t="str">
        <x:f>IF(B15="","",IFERROR(INDEX('Meetings'!$B$2:$B$201,MATCH(B15,'Meetings'!$A$2:$A$201,0)),""))</x:f>
      </x:c>
      <x:c r="D15" s="24"/>
      <x:c r="E15" s="23"/>
      <x:c r="F15" s="27"/>
      <x:c r="G15" s="23"/>
      <x:c r="H15" s="24"/>
      <x:c r="I15" s="27"/>
      <x:c r="J15" s="27"/>
      <x:c r="K15" s="27"/>
      <x:c r="L15" s="23"/>
      <x:c r="M15" s="23"/>
      <x:c r="N15" s="24"/>
      <x:c r="O15" s="23"/>
      <x:c r="P15" s="25" t="n">
        <x:f>IF(A15="",IF(OR(B15&lt;&gt;"",COUNTA(D15:O15)&gt;0),1,0),(IF(COUNTIF($A$2:$A$201,A15)&gt;1,1,0)+IF(COUNTIF($B$2:$B$201,B15)&gt;1,1,0)+IF(COUNTIF('Meetings'!$A$2:$A$201,B15)&lt;&gt;1,1,0)+IF(IFERROR(INDEX('Meetings'!$J$2:$J$201,MATCH(B15,'Meetings'!$A$2:$A$201,0)),"")&lt;&gt;"Accepted",1,0)+IF(OR(NOT(ISNUMBER(D15)),D15&lt;Q15,D15&gt;R15),1,0)+IF(AND(E15&lt;&gt;"Won",E15&lt;&gt;"Lost",E15&lt;&gt;"Open"),1,0)+IF(AND(E15="Open",H15&lt;&gt;""),1,0)+IF(AND(E15&lt;&gt;"Open",OR(NOT(ISNUMBER(H15)),H15&lt;D15,H15&gt;R15)),1,0)+IF(AND(F15&lt;&gt;"",OR(NOT(ISNUMBER(F15)),F15&lt;0)),1,0)+IF(AND(I15&lt;&gt;"",OR(NOT(ISNUMBER(I15)),I15&lt;0)),1,0)+IF(AND(J15&lt;&gt;"",OR(NOT(ISNUMBER(J15)),J15&lt;0)),1,0)+IF(AND(K15&lt;&gt;"",OR(NOT(ISNUMBER(K15)),K15&lt;0)),1,0)+IF(OR(G15="",G15&lt;&gt;IFERROR(INDEX('Cohorts'!$Q$2:$Q$201,MATCH(C15,'Cohorts'!$A$2:$A$201,0)),""),L15=""),1,0)+IF(AND(E15&lt;&gt;"Won",OR(I15&lt;&gt;"",J15&lt;&gt;"",K15&lt;&gt;"")),1,0)))</x:f>
        <x:v>0</x:v>
      </x:c>
      <x:c r="Q15" s="23" t="str">
        <x:f>IF(B15="","",IFERROR(INDEX('Meetings'!$K$2:$K$201,MATCH(B15,'Meetings'!$A$2:$A$201,0)),""))</x:f>
      </x:c>
      <x:c r="R15" s="23" t="str">
        <x:f>IF(C15="","",IFERROR(INDEX('Cohorts'!$F$2:$F$201,MATCH(C15,'Cohorts'!$A$2:$A$201,0)),""))</x:f>
      </x:c>
    </x:row>
    <x:row r="16" ht="60" customHeight="1">
      <x:c r="A16" s="23"/>
      <x:c r="B16" s="23"/>
      <x:c r="C16" s="25" t="str">
        <x:f>IF(B16="","",IFERROR(INDEX('Meetings'!$B$2:$B$201,MATCH(B16,'Meetings'!$A$2:$A$201,0)),""))</x:f>
      </x:c>
      <x:c r="D16" s="24"/>
      <x:c r="E16" s="23"/>
      <x:c r="F16" s="27"/>
      <x:c r="G16" s="23"/>
      <x:c r="H16" s="24"/>
      <x:c r="I16" s="27"/>
      <x:c r="J16" s="27"/>
      <x:c r="K16" s="27"/>
      <x:c r="L16" s="23"/>
      <x:c r="M16" s="23"/>
      <x:c r="N16" s="24"/>
      <x:c r="O16" s="23"/>
      <x:c r="P16" s="25" t="n">
        <x:f>IF(A16="",IF(OR(B16&lt;&gt;"",COUNTA(D16:O16)&gt;0),1,0),(IF(COUNTIF($A$2:$A$201,A16)&gt;1,1,0)+IF(COUNTIF($B$2:$B$201,B16)&gt;1,1,0)+IF(COUNTIF('Meetings'!$A$2:$A$201,B16)&lt;&gt;1,1,0)+IF(IFERROR(INDEX('Meetings'!$J$2:$J$201,MATCH(B16,'Meetings'!$A$2:$A$201,0)),"")&lt;&gt;"Accepted",1,0)+IF(OR(NOT(ISNUMBER(D16)),D16&lt;Q16,D16&gt;R16),1,0)+IF(AND(E16&lt;&gt;"Won",E16&lt;&gt;"Lost",E16&lt;&gt;"Open"),1,0)+IF(AND(E16="Open",H16&lt;&gt;""),1,0)+IF(AND(E16&lt;&gt;"Open",OR(NOT(ISNUMBER(H16)),H16&lt;D16,H16&gt;R16)),1,0)+IF(AND(F16&lt;&gt;"",OR(NOT(ISNUMBER(F16)),F16&lt;0)),1,0)+IF(AND(I16&lt;&gt;"",OR(NOT(ISNUMBER(I16)),I16&lt;0)),1,0)+IF(AND(J16&lt;&gt;"",OR(NOT(ISNUMBER(J16)),J16&lt;0)),1,0)+IF(AND(K16&lt;&gt;"",OR(NOT(ISNUMBER(K16)),K16&lt;0)),1,0)+IF(OR(G16="",G16&lt;&gt;IFERROR(INDEX('Cohorts'!$Q$2:$Q$201,MATCH(C16,'Cohorts'!$A$2:$A$201,0)),""),L16=""),1,0)+IF(AND(E16&lt;&gt;"Won",OR(I16&lt;&gt;"",J16&lt;&gt;"",K16&lt;&gt;"")),1,0)))</x:f>
        <x:v>0</x:v>
      </x:c>
      <x:c r="Q16" s="23" t="str">
        <x:f>IF(B16="","",IFERROR(INDEX('Meetings'!$K$2:$K$201,MATCH(B16,'Meetings'!$A$2:$A$201,0)),""))</x:f>
      </x:c>
      <x:c r="R16" s="23" t="str">
        <x:f>IF(C16="","",IFERROR(INDEX('Cohorts'!$F$2:$F$201,MATCH(C16,'Cohorts'!$A$2:$A$201,0)),""))</x:f>
      </x:c>
    </x:row>
    <x:row r="17" ht="60" customHeight="1">
      <x:c r="A17" s="23"/>
      <x:c r="B17" s="23"/>
      <x:c r="C17" s="25" t="str">
        <x:f>IF(B17="","",IFERROR(INDEX('Meetings'!$B$2:$B$201,MATCH(B17,'Meetings'!$A$2:$A$201,0)),""))</x:f>
      </x:c>
      <x:c r="D17" s="24"/>
      <x:c r="E17" s="23"/>
      <x:c r="F17" s="27"/>
      <x:c r="G17" s="23"/>
      <x:c r="H17" s="24"/>
      <x:c r="I17" s="27"/>
      <x:c r="J17" s="27"/>
      <x:c r="K17" s="27"/>
      <x:c r="L17" s="23"/>
      <x:c r="M17" s="23"/>
      <x:c r="N17" s="24"/>
      <x:c r="O17" s="23"/>
      <x:c r="P17" s="25" t="n">
        <x:f>IF(A17="",IF(OR(B17&lt;&gt;"",COUNTA(D17:O17)&gt;0),1,0),(IF(COUNTIF($A$2:$A$201,A17)&gt;1,1,0)+IF(COUNTIF($B$2:$B$201,B17)&gt;1,1,0)+IF(COUNTIF('Meetings'!$A$2:$A$201,B17)&lt;&gt;1,1,0)+IF(IFERROR(INDEX('Meetings'!$J$2:$J$201,MATCH(B17,'Meetings'!$A$2:$A$201,0)),"")&lt;&gt;"Accepted",1,0)+IF(OR(NOT(ISNUMBER(D17)),D17&lt;Q17,D17&gt;R17),1,0)+IF(AND(E17&lt;&gt;"Won",E17&lt;&gt;"Lost",E17&lt;&gt;"Open"),1,0)+IF(AND(E17="Open",H17&lt;&gt;""),1,0)+IF(AND(E17&lt;&gt;"Open",OR(NOT(ISNUMBER(H17)),H17&lt;D17,H17&gt;R17)),1,0)+IF(AND(F17&lt;&gt;"",OR(NOT(ISNUMBER(F17)),F17&lt;0)),1,0)+IF(AND(I17&lt;&gt;"",OR(NOT(ISNUMBER(I17)),I17&lt;0)),1,0)+IF(AND(J17&lt;&gt;"",OR(NOT(ISNUMBER(J17)),J17&lt;0)),1,0)+IF(AND(K17&lt;&gt;"",OR(NOT(ISNUMBER(K17)),K17&lt;0)),1,0)+IF(OR(G17="",G17&lt;&gt;IFERROR(INDEX('Cohorts'!$Q$2:$Q$201,MATCH(C17,'Cohorts'!$A$2:$A$201,0)),""),L17=""),1,0)+IF(AND(E17&lt;&gt;"Won",OR(I17&lt;&gt;"",J17&lt;&gt;"",K17&lt;&gt;"")),1,0)))</x:f>
        <x:v>0</x:v>
      </x:c>
      <x:c r="Q17" s="23" t="str">
        <x:f>IF(B17="","",IFERROR(INDEX('Meetings'!$K$2:$K$201,MATCH(B17,'Meetings'!$A$2:$A$201,0)),""))</x:f>
      </x:c>
      <x:c r="R17" s="23" t="str">
        <x:f>IF(C17="","",IFERROR(INDEX('Cohorts'!$F$2:$F$201,MATCH(C17,'Cohorts'!$A$2:$A$201,0)),""))</x:f>
      </x:c>
    </x:row>
    <x:row r="18" ht="60" customHeight="1">
      <x:c r="A18" s="23"/>
      <x:c r="B18" s="23"/>
      <x:c r="C18" s="25" t="str">
        <x:f>IF(B18="","",IFERROR(INDEX('Meetings'!$B$2:$B$201,MATCH(B18,'Meetings'!$A$2:$A$201,0)),""))</x:f>
      </x:c>
      <x:c r="D18" s="24"/>
      <x:c r="E18" s="23"/>
      <x:c r="F18" s="27"/>
      <x:c r="G18" s="23"/>
      <x:c r="H18" s="24"/>
      <x:c r="I18" s="27"/>
      <x:c r="J18" s="27"/>
      <x:c r="K18" s="27"/>
      <x:c r="L18" s="23"/>
      <x:c r="M18" s="23"/>
      <x:c r="N18" s="24"/>
      <x:c r="O18" s="23"/>
      <x:c r="P18" s="25" t="n">
        <x:f>IF(A18="",IF(OR(B18&lt;&gt;"",COUNTA(D18:O18)&gt;0),1,0),(IF(COUNTIF($A$2:$A$201,A18)&gt;1,1,0)+IF(COUNTIF($B$2:$B$201,B18)&gt;1,1,0)+IF(COUNTIF('Meetings'!$A$2:$A$201,B18)&lt;&gt;1,1,0)+IF(IFERROR(INDEX('Meetings'!$J$2:$J$201,MATCH(B18,'Meetings'!$A$2:$A$201,0)),"")&lt;&gt;"Accepted",1,0)+IF(OR(NOT(ISNUMBER(D18)),D18&lt;Q18,D18&gt;R18),1,0)+IF(AND(E18&lt;&gt;"Won",E18&lt;&gt;"Lost",E18&lt;&gt;"Open"),1,0)+IF(AND(E18="Open",H18&lt;&gt;""),1,0)+IF(AND(E18&lt;&gt;"Open",OR(NOT(ISNUMBER(H18)),H18&lt;D18,H18&gt;R18)),1,0)+IF(AND(F18&lt;&gt;"",OR(NOT(ISNUMBER(F18)),F18&lt;0)),1,0)+IF(AND(I18&lt;&gt;"",OR(NOT(ISNUMBER(I18)),I18&lt;0)),1,0)+IF(AND(J18&lt;&gt;"",OR(NOT(ISNUMBER(J18)),J18&lt;0)),1,0)+IF(AND(K18&lt;&gt;"",OR(NOT(ISNUMBER(K18)),K18&lt;0)),1,0)+IF(OR(G18="",G18&lt;&gt;IFERROR(INDEX('Cohorts'!$Q$2:$Q$201,MATCH(C18,'Cohorts'!$A$2:$A$201,0)),""),L18=""),1,0)+IF(AND(E18&lt;&gt;"Won",OR(I18&lt;&gt;"",J18&lt;&gt;"",K18&lt;&gt;"")),1,0)))</x:f>
        <x:v>0</x:v>
      </x:c>
      <x:c r="Q18" s="23" t="str">
        <x:f>IF(B18="","",IFERROR(INDEX('Meetings'!$K$2:$K$201,MATCH(B18,'Meetings'!$A$2:$A$201,0)),""))</x:f>
      </x:c>
      <x:c r="R18" s="23" t="str">
        <x:f>IF(C18="","",IFERROR(INDEX('Cohorts'!$F$2:$F$201,MATCH(C18,'Cohorts'!$A$2:$A$201,0)),""))</x:f>
      </x:c>
    </x:row>
    <x:row r="19" ht="60" customHeight="1">
      <x:c r="A19" s="23"/>
      <x:c r="B19" s="23"/>
      <x:c r="C19" s="25" t="str">
        <x:f>IF(B19="","",IFERROR(INDEX('Meetings'!$B$2:$B$201,MATCH(B19,'Meetings'!$A$2:$A$201,0)),""))</x:f>
      </x:c>
      <x:c r="D19" s="24"/>
      <x:c r="E19" s="23"/>
      <x:c r="F19" s="27"/>
      <x:c r="G19" s="23"/>
      <x:c r="H19" s="24"/>
      <x:c r="I19" s="27"/>
      <x:c r="J19" s="27"/>
      <x:c r="K19" s="27"/>
      <x:c r="L19" s="23"/>
      <x:c r="M19" s="23"/>
      <x:c r="N19" s="24"/>
      <x:c r="O19" s="23"/>
      <x:c r="P19" s="25" t="n">
        <x:f>IF(A19="",IF(OR(B19&lt;&gt;"",COUNTA(D19:O19)&gt;0),1,0),(IF(COUNTIF($A$2:$A$201,A19)&gt;1,1,0)+IF(COUNTIF($B$2:$B$201,B19)&gt;1,1,0)+IF(COUNTIF('Meetings'!$A$2:$A$201,B19)&lt;&gt;1,1,0)+IF(IFERROR(INDEX('Meetings'!$J$2:$J$201,MATCH(B19,'Meetings'!$A$2:$A$201,0)),"")&lt;&gt;"Accepted",1,0)+IF(OR(NOT(ISNUMBER(D19)),D19&lt;Q19,D19&gt;R19),1,0)+IF(AND(E19&lt;&gt;"Won",E19&lt;&gt;"Lost",E19&lt;&gt;"Open"),1,0)+IF(AND(E19="Open",H19&lt;&gt;""),1,0)+IF(AND(E19&lt;&gt;"Open",OR(NOT(ISNUMBER(H19)),H19&lt;D19,H19&gt;R19)),1,0)+IF(AND(F19&lt;&gt;"",OR(NOT(ISNUMBER(F19)),F19&lt;0)),1,0)+IF(AND(I19&lt;&gt;"",OR(NOT(ISNUMBER(I19)),I19&lt;0)),1,0)+IF(AND(J19&lt;&gt;"",OR(NOT(ISNUMBER(J19)),J19&lt;0)),1,0)+IF(AND(K19&lt;&gt;"",OR(NOT(ISNUMBER(K19)),K19&lt;0)),1,0)+IF(OR(G19="",G19&lt;&gt;IFERROR(INDEX('Cohorts'!$Q$2:$Q$201,MATCH(C19,'Cohorts'!$A$2:$A$201,0)),""),L19=""),1,0)+IF(AND(E19&lt;&gt;"Won",OR(I19&lt;&gt;"",J19&lt;&gt;"",K19&lt;&gt;"")),1,0)))</x:f>
        <x:v>0</x:v>
      </x:c>
      <x:c r="Q19" s="23" t="str">
        <x:f>IF(B19="","",IFERROR(INDEX('Meetings'!$K$2:$K$201,MATCH(B19,'Meetings'!$A$2:$A$201,0)),""))</x:f>
      </x:c>
      <x:c r="R19" s="23" t="str">
        <x:f>IF(C19="","",IFERROR(INDEX('Cohorts'!$F$2:$F$201,MATCH(C19,'Cohorts'!$A$2:$A$201,0)),""))</x:f>
      </x:c>
    </x:row>
    <x:row r="20" ht="60" customHeight="1">
      <x:c r="A20" s="23"/>
      <x:c r="B20" s="23"/>
      <x:c r="C20" s="25" t="str">
        <x:f>IF(B20="","",IFERROR(INDEX('Meetings'!$B$2:$B$201,MATCH(B20,'Meetings'!$A$2:$A$201,0)),""))</x:f>
      </x:c>
      <x:c r="D20" s="24"/>
      <x:c r="E20" s="23"/>
      <x:c r="F20" s="27"/>
      <x:c r="G20" s="23"/>
      <x:c r="H20" s="24"/>
      <x:c r="I20" s="27"/>
      <x:c r="J20" s="27"/>
      <x:c r="K20" s="27"/>
      <x:c r="L20" s="23"/>
      <x:c r="M20" s="23"/>
      <x:c r="N20" s="24"/>
      <x:c r="O20" s="23"/>
      <x:c r="P20" s="25" t="n">
        <x:f>IF(A20="",IF(OR(B20&lt;&gt;"",COUNTA(D20:O20)&gt;0),1,0),(IF(COUNTIF($A$2:$A$201,A20)&gt;1,1,0)+IF(COUNTIF($B$2:$B$201,B20)&gt;1,1,0)+IF(COUNTIF('Meetings'!$A$2:$A$201,B20)&lt;&gt;1,1,0)+IF(IFERROR(INDEX('Meetings'!$J$2:$J$201,MATCH(B20,'Meetings'!$A$2:$A$201,0)),"")&lt;&gt;"Accepted",1,0)+IF(OR(NOT(ISNUMBER(D20)),D20&lt;Q20,D20&gt;R20),1,0)+IF(AND(E20&lt;&gt;"Won",E20&lt;&gt;"Lost",E20&lt;&gt;"Open"),1,0)+IF(AND(E20="Open",H20&lt;&gt;""),1,0)+IF(AND(E20&lt;&gt;"Open",OR(NOT(ISNUMBER(H20)),H20&lt;D20,H20&gt;R20)),1,0)+IF(AND(F20&lt;&gt;"",OR(NOT(ISNUMBER(F20)),F20&lt;0)),1,0)+IF(AND(I20&lt;&gt;"",OR(NOT(ISNUMBER(I20)),I20&lt;0)),1,0)+IF(AND(J20&lt;&gt;"",OR(NOT(ISNUMBER(J20)),J20&lt;0)),1,0)+IF(AND(K20&lt;&gt;"",OR(NOT(ISNUMBER(K20)),K20&lt;0)),1,0)+IF(OR(G20="",G20&lt;&gt;IFERROR(INDEX('Cohorts'!$Q$2:$Q$201,MATCH(C20,'Cohorts'!$A$2:$A$201,0)),""),L20=""),1,0)+IF(AND(E20&lt;&gt;"Won",OR(I20&lt;&gt;"",J20&lt;&gt;"",K20&lt;&gt;"")),1,0)))</x:f>
        <x:v>0</x:v>
      </x:c>
      <x:c r="Q20" s="23" t="str">
        <x:f>IF(B20="","",IFERROR(INDEX('Meetings'!$K$2:$K$201,MATCH(B20,'Meetings'!$A$2:$A$201,0)),""))</x:f>
      </x:c>
      <x:c r="R20" s="23" t="str">
        <x:f>IF(C20="","",IFERROR(INDEX('Cohorts'!$F$2:$F$201,MATCH(C20,'Cohorts'!$A$2:$A$201,0)),""))</x:f>
      </x:c>
    </x:row>
    <x:row r="21" ht="60" customHeight="1">
      <x:c r="A21" s="23"/>
      <x:c r="B21" s="23"/>
      <x:c r="C21" s="25" t="str">
        <x:f>IF(B21="","",IFERROR(INDEX('Meetings'!$B$2:$B$201,MATCH(B21,'Meetings'!$A$2:$A$201,0)),""))</x:f>
      </x:c>
      <x:c r="D21" s="24"/>
      <x:c r="E21" s="23"/>
      <x:c r="F21" s="27"/>
      <x:c r="G21" s="23"/>
      <x:c r="H21" s="24"/>
      <x:c r="I21" s="27"/>
      <x:c r="J21" s="27"/>
      <x:c r="K21" s="27"/>
      <x:c r="L21" s="23"/>
      <x:c r="M21" s="23"/>
      <x:c r="N21" s="24"/>
      <x:c r="O21" s="23"/>
      <x:c r="P21" s="25" t="n">
        <x:f>IF(A21="",IF(OR(B21&lt;&gt;"",COUNTA(D21:O21)&gt;0),1,0),(IF(COUNTIF($A$2:$A$201,A21)&gt;1,1,0)+IF(COUNTIF($B$2:$B$201,B21)&gt;1,1,0)+IF(COUNTIF('Meetings'!$A$2:$A$201,B21)&lt;&gt;1,1,0)+IF(IFERROR(INDEX('Meetings'!$J$2:$J$201,MATCH(B21,'Meetings'!$A$2:$A$201,0)),"")&lt;&gt;"Accepted",1,0)+IF(OR(NOT(ISNUMBER(D21)),D21&lt;Q21,D21&gt;R21),1,0)+IF(AND(E21&lt;&gt;"Won",E21&lt;&gt;"Lost",E21&lt;&gt;"Open"),1,0)+IF(AND(E21="Open",H21&lt;&gt;""),1,0)+IF(AND(E21&lt;&gt;"Open",OR(NOT(ISNUMBER(H21)),H21&lt;D21,H21&gt;R21)),1,0)+IF(AND(F21&lt;&gt;"",OR(NOT(ISNUMBER(F21)),F21&lt;0)),1,0)+IF(AND(I21&lt;&gt;"",OR(NOT(ISNUMBER(I21)),I21&lt;0)),1,0)+IF(AND(J21&lt;&gt;"",OR(NOT(ISNUMBER(J21)),J21&lt;0)),1,0)+IF(AND(K21&lt;&gt;"",OR(NOT(ISNUMBER(K21)),K21&lt;0)),1,0)+IF(OR(G21="",G21&lt;&gt;IFERROR(INDEX('Cohorts'!$Q$2:$Q$201,MATCH(C21,'Cohorts'!$A$2:$A$201,0)),""),L21=""),1,0)+IF(AND(E21&lt;&gt;"Won",OR(I21&lt;&gt;"",J21&lt;&gt;"",K21&lt;&gt;"")),1,0)))</x:f>
        <x:v>0</x:v>
      </x:c>
      <x:c r="Q21" s="23" t="str">
        <x:f>IF(B21="","",IFERROR(INDEX('Meetings'!$K$2:$K$201,MATCH(B21,'Meetings'!$A$2:$A$201,0)),""))</x:f>
      </x:c>
      <x:c r="R21" s="23" t="str">
        <x:f>IF(C21="","",IFERROR(INDEX('Cohorts'!$F$2:$F$201,MATCH(C21,'Cohorts'!$A$2:$A$201,0)),""))</x:f>
      </x:c>
    </x:row>
    <x:row r="22" ht="60" customHeight="1">
      <x:c r="A22" s="23"/>
      <x:c r="B22" s="23"/>
      <x:c r="C22" s="25" t="str">
        <x:f>IF(B22="","",IFERROR(INDEX('Meetings'!$B$2:$B$201,MATCH(B22,'Meetings'!$A$2:$A$201,0)),""))</x:f>
      </x:c>
      <x:c r="D22" s="24"/>
      <x:c r="E22" s="23"/>
      <x:c r="F22" s="27"/>
      <x:c r="G22" s="23"/>
      <x:c r="H22" s="24"/>
      <x:c r="I22" s="27"/>
      <x:c r="J22" s="27"/>
      <x:c r="K22" s="27"/>
      <x:c r="L22" s="23"/>
      <x:c r="M22" s="23"/>
      <x:c r="N22" s="24"/>
      <x:c r="O22" s="23"/>
      <x:c r="P22" s="25" t="n">
        <x:f>IF(A22="",IF(OR(B22&lt;&gt;"",COUNTA(D22:O22)&gt;0),1,0),(IF(COUNTIF($A$2:$A$201,A22)&gt;1,1,0)+IF(COUNTIF($B$2:$B$201,B22)&gt;1,1,0)+IF(COUNTIF('Meetings'!$A$2:$A$201,B22)&lt;&gt;1,1,0)+IF(IFERROR(INDEX('Meetings'!$J$2:$J$201,MATCH(B22,'Meetings'!$A$2:$A$201,0)),"")&lt;&gt;"Accepted",1,0)+IF(OR(NOT(ISNUMBER(D22)),D22&lt;Q22,D22&gt;R22),1,0)+IF(AND(E22&lt;&gt;"Won",E22&lt;&gt;"Lost",E22&lt;&gt;"Open"),1,0)+IF(AND(E22="Open",H22&lt;&gt;""),1,0)+IF(AND(E22&lt;&gt;"Open",OR(NOT(ISNUMBER(H22)),H22&lt;D22,H22&gt;R22)),1,0)+IF(AND(F22&lt;&gt;"",OR(NOT(ISNUMBER(F22)),F22&lt;0)),1,0)+IF(AND(I22&lt;&gt;"",OR(NOT(ISNUMBER(I22)),I22&lt;0)),1,0)+IF(AND(J22&lt;&gt;"",OR(NOT(ISNUMBER(J22)),J22&lt;0)),1,0)+IF(AND(K22&lt;&gt;"",OR(NOT(ISNUMBER(K22)),K22&lt;0)),1,0)+IF(OR(G22="",G22&lt;&gt;IFERROR(INDEX('Cohorts'!$Q$2:$Q$201,MATCH(C22,'Cohorts'!$A$2:$A$201,0)),""),L22=""),1,0)+IF(AND(E22&lt;&gt;"Won",OR(I22&lt;&gt;"",J22&lt;&gt;"",K22&lt;&gt;"")),1,0)))</x:f>
        <x:v>0</x:v>
      </x:c>
      <x:c r="Q22" s="23" t="str">
        <x:f>IF(B22="","",IFERROR(INDEX('Meetings'!$K$2:$K$201,MATCH(B22,'Meetings'!$A$2:$A$201,0)),""))</x:f>
      </x:c>
      <x:c r="R22" s="23" t="str">
        <x:f>IF(C22="","",IFERROR(INDEX('Cohorts'!$F$2:$F$201,MATCH(C22,'Cohorts'!$A$2:$A$201,0)),""))</x:f>
      </x:c>
    </x:row>
    <x:row r="23" ht="60" customHeight="1">
      <x:c r="A23" s="23"/>
      <x:c r="B23" s="23"/>
      <x:c r="C23" s="25" t="str">
        <x:f>IF(B23="","",IFERROR(INDEX('Meetings'!$B$2:$B$201,MATCH(B23,'Meetings'!$A$2:$A$201,0)),""))</x:f>
      </x:c>
      <x:c r="D23" s="24"/>
      <x:c r="E23" s="23"/>
      <x:c r="F23" s="27"/>
      <x:c r="G23" s="23"/>
      <x:c r="H23" s="24"/>
      <x:c r="I23" s="27"/>
      <x:c r="J23" s="27"/>
      <x:c r="K23" s="27"/>
      <x:c r="L23" s="23"/>
      <x:c r="M23" s="23"/>
      <x:c r="N23" s="24"/>
      <x:c r="O23" s="23"/>
      <x:c r="P23" s="25" t="n">
        <x:f>IF(A23="",IF(OR(B23&lt;&gt;"",COUNTA(D23:O23)&gt;0),1,0),(IF(COUNTIF($A$2:$A$201,A23)&gt;1,1,0)+IF(COUNTIF($B$2:$B$201,B23)&gt;1,1,0)+IF(COUNTIF('Meetings'!$A$2:$A$201,B23)&lt;&gt;1,1,0)+IF(IFERROR(INDEX('Meetings'!$J$2:$J$201,MATCH(B23,'Meetings'!$A$2:$A$201,0)),"")&lt;&gt;"Accepted",1,0)+IF(OR(NOT(ISNUMBER(D23)),D23&lt;Q23,D23&gt;R23),1,0)+IF(AND(E23&lt;&gt;"Won",E23&lt;&gt;"Lost",E23&lt;&gt;"Open"),1,0)+IF(AND(E23="Open",H23&lt;&gt;""),1,0)+IF(AND(E23&lt;&gt;"Open",OR(NOT(ISNUMBER(H23)),H23&lt;D23,H23&gt;R23)),1,0)+IF(AND(F23&lt;&gt;"",OR(NOT(ISNUMBER(F23)),F23&lt;0)),1,0)+IF(AND(I23&lt;&gt;"",OR(NOT(ISNUMBER(I23)),I23&lt;0)),1,0)+IF(AND(J23&lt;&gt;"",OR(NOT(ISNUMBER(J23)),J23&lt;0)),1,0)+IF(AND(K23&lt;&gt;"",OR(NOT(ISNUMBER(K23)),K23&lt;0)),1,0)+IF(OR(G23="",G23&lt;&gt;IFERROR(INDEX('Cohorts'!$Q$2:$Q$201,MATCH(C23,'Cohorts'!$A$2:$A$201,0)),""),L23=""),1,0)+IF(AND(E23&lt;&gt;"Won",OR(I23&lt;&gt;"",J23&lt;&gt;"",K23&lt;&gt;"")),1,0)))</x:f>
        <x:v>0</x:v>
      </x:c>
      <x:c r="Q23" s="23" t="str">
        <x:f>IF(B23="","",IFERROR(INDEX('Meetings'!$K$2:$K$201,MATCH(B23,'Meetings'!$A$2:$A$201,0)),""))</x:f>
      </x:c>
      <x:c r="R23" s="23" t="str">
        <x:f>IF(C23="","",IFERROR(INDEX('Cohorts'!$F$2:$F$201,MATCH(C23,'Cohorts'!$A$2:$A$201,0)),""))</x:f>
      </x:c>
    </x:row>
    <x:row r="24" ht="60" customHeight="1">
      <x:c r="A24" s="23"/>
      <x:c r="B24" s="23"/>
      <x:c r="C24" s="25" t="str">
        <x:f>IF(B24="","",IFERROR(INDEX('Meetings'!$B$2:$B$201,MATCH(B24,'Meetings'!$A$2:$A$201,0)),""))</x:f>
      </x:c>
      <x:c r="D24" s="24"/>
      <x:c r="E24" s="23"/>
      <x:c r="F24" s="27"/>
      <x:c r="G24" s="23"/>
      <x:c r="H24" s="24"/>
      <x:c r="I24" s="27"/>
      <x:c r="J24" s="27"/>
      <x:c r="K24" s="27"/>
      <x:c r="L24" s="23"/>
      <x:c r="M24" s="23"/>
      <x:c r="N24" s="24"/>
      <x:c r="O24" s="23"/>
      <x:c r="P24" s="25" t="n">
        <x:f>IF(A24="",IF(OR(B24&lt;&gt;"",COUNTA(D24:O24)&gt;0),1,0),(IF(COUNTIF($A$2:$A$201,A24)&gt;1,1,0)+IF(COUNTIF($B$2:$B$201,B24)&gt;1,1,0)+IF(COUNTIF('Meetings'!$A$2:$A$201,B24)&lt;&gt;1,1,0)+IF(IFERROR(INDEX('Meetings'!$J$2:$J$201,MATCH(B24,'Meetings'!$A$2:$A$201,0)),"")&lt;&gt;"Accepted",1,0)+IF(OR(NOT(ISNUMBER(D24)),D24&lt;Q24,D24&gt;R24),1,0)+IF(AND(E24&lt;&gt;"Won",E24&lt;&gt;"Lost",E24&lt;&gt;"Open"),1,0)+IF(AND(E24="Open",H24&lt;&gt;""),1,0)+IF(AND(E24&lt;&gt;"Open",OR(NOT(ISNUMBER(H24)),H24&lt;D24,H24&gt;R24)),1,0)+IF(AND(F24&lt;&gt;"",OR(NOT(ISNUMBER(F24)),F24&lt;0)),1,0)+IF(AND(I24&lt;&gt;"",OR(NOT(ISNUMBER(I24)),I24&lt;0)),1,0)+IF(AND(J24&lt;&gt;"",OR(NOT(ISNUMBER(J24)),J24&lt;0)),1,0)+IF(AND(K24&lt;&gt;"",OR(NOT(ISNUMBER(K24)),K24&lt;0)),1,0)+IF(OR(G24="",G24&lt;&gt;IFERROR(INDEX('Cohorts'!$Q$2:$Q$201,MATCH(C24,'Cohorts'!$A$2:$A$201,0)),""),L24=""),1,0)+IF(AND(E24&lt;&gt;"Won",OR(I24&lt;&gt;"",J24&lt;&gt;"",K24&lt;&gt;"")),1,0)))</x:f>
        <x:v>0</x:v>
      </x:c>
      <x:c r="Q24" s="23" t="str">
        <x:f>IF(B24="","",IFERROR(INDEX('Meetings'!$K$2:$K$201,MATCH(B24,'Meetings'!$A$2:$A$201,0)),""))</x:f>
      </x:c>
      <x:c r="R24" s="23" t="str">
        <x:f>IF(C24="","",IFERROR(INDEX('Cohorts'!$F$2:$F$201,MATCH(C24,'Cohorts'!$A$2:$A$201,0)),""))</x:f>
      </x:c>
    </x:row>
    <x:row r="25" ht="60" customHeight="1">
      <x:c r="A25" s="23"/>
      <x:c r="B25" s="23"/>
      <x:c r="C25" s="25" t="str">
        <x:f>IF(B25="","",IFERROR(INDEX('Meetings'!$B$2:$B$201,MATCH(B25,'Meetings'!$A$2:$A$201,0)),""))</x:f>
      </x:c>
      <x:c r="D25" s="24"/>
      <x:c r="E25" s="23"/>
      <x:c r="F25" s="27"/>
      <x:c r="G25" s="23"/>
      <x:c r="H25" s="24"/>
      <x:c r="I25" s="27"/>
      <x:c r="J25" s="27"/>
      <x:c r="K25" s="27"/>
      <x:c r="L25" s="23"/>
      <x:c r="M25" s="23"/>
      <x:c r="N25" s="24"/>
      <x:c r="O25" s="23"/>
      <x:c r="P25" s="25" t="n">
        <x:f>IF(A25="",IF(OR(B25&lt;&gt;"",COUNTA(D25:O25)&gt;0),1,0),(IF(COUNTIF($A$2:$A$201,A25)&gt;1,1,0)+IF(COUNTIF($B$2:$B$201,B25)&gt;1,1,0)+IF(COUNTIF('Meetings'!$A$2:$A$201,B25)&lt;&gt;1,1,0)+IF(IFERROR(INDEX('Meetings'!$J$2:$J$201,MATCH(B25,'Meetings'!$A$2:$A$201,0)),"")&lt;&gt;"Accepted",1,0)+IF(OR(NOT(ISNUMBER(D25)),D25&lt;Q25,D25&gt;R25),1,0)+IF(AND(E25&lt;&gt;"Won",E25&lt;&gt;"Lost",E25&lt;&gt;"Open"),1,0)+IF(AND(E25="Open",H25&lt;&gt;""),1,0)+IF(AND(E25&lt;&gt;"Open",OR(NOT(ISNUMBER(H25)),H25&lt;D25,H25&gt;R25)),1,0)+IF(AND(F25&lt;&gt;"",OR(NOT(ISNUMBER(F25)),F25&lt;0)),1,0)+IF(AND(I25&lt;&gt;"",OR(NOT(ISNUMBER(I25)),I25&lt;0)),1,0)+IF(AND(J25&lt;&gt;"",OR(NOT(ISNUMBER(J25)),J25&lt;0)),1,0)+IF(AND(K25&lt;&gt;"",OR(NOT(ISNUMBER(K25)),K25&lt;0)),1,0)+IF(OR(G25="",G25&lt;&gt;IFERROR(INDEX('Cohorts'!$Q$2:$Q$201,MATCH(C25,'Cohorts'!$A$2:$A$201,0)),""),L25=""),1,0)+IF(AND(E25&lt;&gt;"Won",OR(I25&lt;&gt;"",J25&lt;&gt;"",K25&lt;&gt;"")),1,0)))</x:f>
        <x:v>0</x:v>
      </x:c>
      <x:c r="Q25" s="23" t="str">
        <x:f>IF(B25="","",IFERROR(INDEX('Meetings'!$K$2:$K$201,MATCH(B25,'Meetings'!$A$2:$A$201,0)),""))</x:f>
      </x:c>
      <x:c r="R25" s="23" t="str">
        <x:f>IF(C25="","",IFERROR(INDEX('Cohorts'!$F$2:$F$201,MATCH(C25,'Cohorts'!$A$2:$A$201,0)),""))</x:f>
      </x:c>
    </x:row>
    <x:row r="26" ht="60" customHeight="1">
      <x:c r="A26" s="23"/>
      <x:c r="B26" s="23"/>
      <x:c r="C26" s="25" t="str">
        <x:f>IF(B26="","",IFERROR(INDEX('Meetings'!$B$2:$B$201,MATCH(B26,'Meetings'!$A$2:$A$201,0)),""))</x:f>
      </x:c>
      <x:c r="D26" s="24"/>
      <x:c r="E26" s="23"/>
      <x:c r="F26" s="27"/>
      <x:c r="G26" s="23"/>
      <x:c r="H26" s="24"/>
      <x:c r="I26" s="27"/>
      <x:c r="J26" s="27"/>
      <x:c r="K26" s="27"/>
      <x:c r="L26" s="23"/>
      <x:c r="M26" s="23"/>
      <x:c r="N26" s="24"/>
      <x:c r="O26" s="23"/>
      <x:c r="P26" s="25" t="n">
        <x:f>IF(A26="",IF(OR(B26&lt;&gt;"",COUNTA(D26:O26)&gt;0),1,0),(IF(COUNTIF($A$2:$A$201,A26)&gt;1,1,0)+IF(COUNTIF($B$2:$B$201,B26)&gt;1,1,0)+IF(COUNTIF('Meetings'!$A$2:$A$201,B26)&lt;&gt;1,1,0)+IF(IFERROR(INDEX('Meetings'!$J$2:$J$201,MATCH(B26,'Meetings'!$A$2:$A$201,0)),"")&lt;&gt;"Accepted",1,0)+IF(OR(NOT(ISNUMBER(D26)),D26&lt;Q26,D26&gt;R26),1,0)+IF(AND(E26&lt;&gt;"Won",E26&lt;&gt;"Lost",E26&lt;&gt;"Open"),1,0)+IF(AND(E26="Open",H26&lt;&gt;""),1,0)+IF(AND(E26&lt;&gt;"Open",OR(NOT(ISNUMBER(H26)),H26&lt;D26,H26&gt;R26)),1,0)+IF(AND(F26&lt;&gt;"",OR(NOT(ISNUMBER(F26)),F26&lt;0)),1,0)+IF(AND(I26&lt;&gt;"",OR(NOT(ISNUMBER(I26)),I26&lt;0)),1,0)+IF(AND(J26&lt;&gt;"",OR(NOT(ISNUMBER(J26)),J26&lt;0)),1,0)+IF(AND(K26&lt;&gt;"",OR(NOT(ISNUMBER(K26)),K26&lt;0)),1,0)+IF(OR(G26="",G26&lt;&gt;IFERROR(INDEX('Cohorts'!$Q$2:$Q$201,MATCH(C26,'Cohorts'!$A$2:$A$201,0)),""),L26=""),1,0)+IF(AND(E26&lt;&gt;"Won",OR(I26&lt;&gt;"",J26&lt;&gt;"",K26&lt;&gt;"")),1,0)))</x:f>
        <x:v>0</x:v>
      </x:c>
      <x:c r="Q26" s="23" t="str">
        <x:f>IF(B26="","",IFERROR(INDEX('Meetings'!$K$2:$K$201,MATCH(B26,'Meetings'!$A$2:$A$201,0)),""))</x:f>
      </x:c>
      <x:c r="R26" s="23" t="str">
        <x:f>IF(C26="","",IFERROR(INDEX('Cohorts'!$F$2:$F$201,MATCH(C26,'Cohorts'!$A$2:$A$201,0)),""))</x:f>
      </x:c>
    </x:row>
    <x:row r="27" ht="60" customHeight="1">
      <x:c r="A27" s="23"/>
      <x:c r="B27" s="23"/>
      <x:c r="C27" s="25" t="str">
        <x:f>IF(B27="","",IFERROR(INDEX('Meetings'!$B$2:$B$201,MATCH(B27,'Meetings'!$A$2:$A$201,0)),""))</x:f>
      </x:c>
      <x:c r="D27" s="24"/>
      <x:c r="E27" s="23"/>
      <x:c r="F27" s="27"/>
      <x:c r="G27" s="23"/>
      <x:c r="H27" s="24"/>
      <x:c r="I27" s="27"/>
      <x:c r="J27" s="27"/>
      <x:c r="K27" s="27"/>
      <x:c r="L27" s="23"/>
      <x:c r="M27" s="23"/>
      <x:c r="N27" s="24"/>
      <x:c r="O27" s="23"/>
      <x:c r="P27" s="25" t="n">
        <x:f>IF(A27="",IF(OR(B27&lt;&gt;"",COUNTA(D27:O27)&gt;0),1,0),(IF(COUNTIF($A$2:$A$201,A27)&gt;1,1,0)+IF(COUNTIF($B$2:$B$201,B27)&gt;1,1,0)+IF(COUNTIF('Meetings'!$A$2:$A$201,B27)&lt;&gt;1,1,0)+IF(IFERROR(INDEX('Meetings'!$J$2:$J$201,MATCH(B27,'Meetings'!$A$2:$A$201,0)),"")&lt;&gt;"Accepted",1,0)+IF(OR(NOT(ISNUMBER(D27)),D27&lt;Q27,D27&gt;R27),1,0)+IF(AND(E27&lt;&gt;"Won",E27&lt;&gt;"Lost",E27&lt;&gt;"Open"),1,0)+IF(AND(E27="Open",H27&lt;&gt;""),1,0)+IF(AND(E27&lt;&gt;"Open",OR(NOT(ISNUMBER(H27)),H27&lt;D27,H27&gt;R27)),1,0)+IF(AND(F27&lt;&gt;"",OR(NOT(ISNUMBER(F27)),F27&lt;0)),1,0)+IF(AND(I27&lt;&gt;"",OR(NOT(ISNUMBER(I27)),I27&lt;0)),1,0)+IF(AND(J27&lt;&gt;"",OR(NOT(ISNUMBER(J27)),J27&lt;0)),1,0)+IF(AND(K27&lt;&gt;"",OR(NOT(ISNUMBER(K27)),K27&lt;0)),1,0)+IF(OR(G27="",G27&lt;&gt;IFERROR(INDEX('Cohorts'!$Q$2:$Q$201,MATCH(C27,'Cohorts'!$A$2:$A$201,0)),""),L27=""),1,0)+IF(AND(E27&lt;&gt;"Won",OR(I27&lt;&gt;"",J27&lt;&gt;"",K27&lt;&gt;"")),1,0)))</x:f>
        <x:v>0</x:v>
      </x:c>
      <x:c r="Q27" s="23" t="str">
        <x:f>IF(B27="","",IFERROR(INDEX('Meetings'!$K$2:$K$201,MATCH(B27,'Meetings'!$A$2:$A$201,0)),""))</x:f>
      </x:c>
      <x:c r="R27" s="23" t="str">
        <x:f>IF(C27="","",IFERROR(INDEX('Cohorts'!$F$2:$F$201,MATCH(C27,'Cohorts'!$A$2:$A$201,0)),""))</x:f>
      </x:c>
    </x:row>
    <x:row r="28" ht="60" customHeight="1">
      <x:c r="A28" s="23"/>
      <x:c r="B28" s="23"/>
      <x:c r="C28" s="25" t="str">
        <x:f>IF(B28="","",IFERROR(INDEX('Meetings'!$B$2:$B$201,MATCH(B28,'Meetings'!$A$2:$A$201,0)),""))</x:f>
      </x:c>
      <x:c r="D28" s="24"/>
      <x:c r="E28" s="23"/>
      <x:c r="F28" s="27"/>
      <x:c r="G28" s="23"/>
      <x:c r="H28" s="24"/>
      <x:c r="I28" s="27"/>
      <x:c r="J28" s="27"/>
      <x:c r="K28" s="27"/>
      <x:c r="L28" s="23"/>
      <x:c r="M28" s="23"/>
      <x:c r="N28" s="24"/>
      <x:c r="O28" s="23"/>
      <x:c r="P28" s="25" t="n">
        <x:f>IF(A28="",IF(OR(B28&lt;&gt;"",COUNTA(D28:O28)&gt;0),1,0),(IF(COUNTIF($A$2:$A$201,A28)&gt;1,1,0)+IF(COUNTIF($B$2:$B$201,B28)&gt;1,1,0)+IF(COUNTIF('Meetings'!$A$2:$A$201,B28)&lt;&gt;1,1,0)+IF(IFERROR(INDEX('Meetings'!$J$2:$J$201,MATCH(B28,'Meetings'!$A$2:$A$201,0)),"")&lt;&gt;"Accepted",1,0)+IF(OR(NOT(ISNUMBER(D28)),D28&lt;Q28,D28&gt;R28),1,0)+IF(AND(E28&lt;&gt;"Won",E28&lt;&gt;"Lost",E28&lt;&gt;"Open"),1,0)+IF(AND(E28="Open",H28&lt;&gt;""),1,0)+IF(AND(E28&lt;&gt;"Open",OR(NOT(ISNUMBER(H28)),H28&lt;D28,H28&gt;R28)),1,0)+IF(AND(F28&lt;&gt;"",OR(NOT(ISNUMBER(F28)),F28&lt;0)),1,0)+IF(AND(I28&lt;&gt;"",OR(NOT(ISNUMBER(I28)),I28&lt;0)),1,0)+IF(AND(J28&lt;&gt;"",OR(NOT(ISNUMBER(J28)),J28&lt;0)),1,0)+IF(AND(K28&lt;&gt;"",OR(NOT(ISNUMBER(K28)),K28&lt;0)),1,0)+IF(OR(G28="",G28&lt;&gt;IFERROR(INDEX('Cohorts'!$Q$2:$Q$201,MATCH(C28,'Cohorts'!$A$2:$A$201,0)),""),L28=""),1,0)+IF(AND(E28&lt;&gt;"Won",OR(I28&lt;&gt;"",J28&lt;&gt;"",K28&lt;&gt;"")),1,0)))</x:f>
        <x:v>0</x:v>
      </x:c>
      <x:c r="Q28" s="23" t="str">
        <x:f>IF(B28="","",IFERROR(INDEX('Meetings'!$K$2:$K$201,MATCH(B28,'Meetings'!$A$2:$A$201,0)),""))</x:f>
      </x:c>
      <x:c r="R28" s="23" t="str">
        <x:f>IF(C28="","",IFERROR(INDEX('Cohorts'!$F$2:$F$201,MATCH(C28,'Cohorts'!$A$2:$A$201,0)),""))</x:f>
      </x:c>
    </x:row>
    <x:row r="29" ht="60" customHeight="1">
      <x:c r="A29" s="23"/>
      <x:c r="B29" s="23"/>
      <x:c r="C29" s="25" t="str">
        <x:f>IF(B29="","",IFERROR(INDEX('Meetings'!$B$2:$B$201,MATCH(B29,'Meetings'!$A$2:$A$201,0)),""))</x:f>
      </x:c>
      <x:c r="D29" s="24"/>
      <x:c r="E29" s="23"/>
      <x:c r="F29" s="27"/>
      <x:c r="G29" s="23"/>
      <x:c r="H29" s="24"/>
      <x:c r="I29" s="27"/>
      <x:c r="J29" s="27"/>
      <x:c r="K29" s="27"/>
      <x:c r="L29" s="23"/>
      <x:c r="M29" s="23"/>
      <x:c r="N29" s="24"/>
      <x:c r="O29" s="23"/>
      <x:c r="P29" s="25" t="n">
        <x:f>IF(A29="",IF(OR(B29&lt;&gt;"",COUNTA(D29:O29)&gt;0),1,0),(IF(COUNTIF($A$2:$A$201,A29)&gt;1,1,0)+IF(COUNTIF($B$2:$B$201,B29)&gt;1,1,0)+IF(COUNTIF('Meetings'!$A$2:$A$201,B29)&lt;&gt;1,1,0)+IF(IFERROR(INDEX('Meetings'!$J$2:$J$201,MATCH(B29,'Meetings'!$A$2:$A$201,0)),"")&lt;&gt;"Accepted",1,0)+IF(OR(NOT(ISNUMBER(D29)),D29&lt;Q29,D29&gt;R29),1,0)+IF(AND(E29&lt;&gt;"Won",E29&lt;&gt;"Lost",E29&lt;&gt;"Open"),1,0)+IF(AND(E29="Open",H29&lt;&gt;""),1,0)+IF(AND(E29&lt;&gt;"Open",OR(NOT(ISNUMBER(H29)),H29&lt;D29,H29&gt;R29)),1,0)+IF(AND(F29&lt;&gt;"",OR(NOT(ISNUMBER(F29)),F29&lt;0)),1,0)+IF(AND(I29&lt;&gt;"",OR(NOT(ISNUMBER(I29)),I29&lt;0)),1,0)+IF(AND(J29&lt;&gt;"",OR(NOT(ISNUMBER(J29)),J29&lt;0)),1,0)+IF(AND(K29&lt;&gt;"",OR(NOT(ISNUMBER(K29)),K29&lt;0)),1,0)+IF(OR(G29="",G29&lt;&gt;IFERROR(INDEX('Cohorts'!$Q$2:$Q$201,MATCH(C29,'Cohorts'!$A$2:$A$201,0)),""),L29=""),1,0)+IF(AND(E29&lt;&gt;"Won",OR(I29&lt;&gt;"",J29&lt;&gt;"",K29&lt;&gt;"")),1,0)))</x:f>
        <x:v>0</x:v>
      </x:c>
      <x:c r="Q29" s="23" t="str">
        <x:f>IF(B29="","",IFERROR(INDEX('Meetings'!$K$2:$K$201,MATCH(B29,'Meetings'!$A$2:$A$201,0)),""))</x:f>
      </x:c>
      <x:c r="R29" s="23" t="str">
        <x:f>IF(C29="","",IFERROR(INDEX('Cohorts'!$F$2:$F$201,MATCH(C29,'Cohorts'!$A$2:$A$201,0)),""))</x:f>
      </x:c>
    </x:row>
    <x:row r="30" ht="60" customHeight="1">
      <x:c r="A30" s="23"/>
      <x:c r="B30" s="23"/>
      <x:c r="C30" s="25" t="str">
        <x:f>IF(B30="","",IFERROR(INDEX('Meetings'!$B$2:$B$201,MATCH(B30,'Meetings'!$A$2:$A$201,0)),""))</x:f>
      </x:c>
      <x:c r="D30" s="24"/>
      <x:c r="E30" s="23"/>
      <x:c r="F30" s="27"/>
      <x:c r="G30" s="23"/>
      <x:c r="H30" s="24"/>
      <x:c r="I30" s="27"/>
      <x:c r="J30" s="27"/>
      <x:c r="K30" s="27"/>
      <x:c r="L30" s="23"/>
      <x:c r="M30" s="23"/>
      <x:c r="N30" s="24"/>
      <x:c r="O30" s="23"/>
      <x:c r="P30" s="25" t="n">
        <x:f>IF(A30="",IF(OR(B30&lt;&gt;"",COUNTA(D30:O30)&gt;0),1,0),(IF(COUNTIF($A$2:$A$201,A30)&gt;1,1,0)+IF(COUNTIF($B$2:$B$201,B30)&gt;1,1,0)+IF(COUNTIF('Meetings'!$A$2:$A$201,B30)&lt;&gt;1,1,0)+IF(IFERROR(INDEX('Meetings'!$J$2:$J$201,MATCH(B30,'Meetings'!$A$2:$A$201,0)),"")&lt;&gt;"Accepted",1,0)+IF(OR(NOT(ISNUMBER(D30)),D30&lt;Q30,D30&gt;R30),1,0)+IF(AND(E30&lt;&gt;"Won",E30&lt;&gt;"Lost",E30&lt;&gt;"Open"),1,0)+IF(AND(E30="Open",H30&lt;&gt;""),1,0)+IF(AND(E30&lt;&gt;"Open",OR(NOT(ISNUMBER(H30)),H30&lt;D30,H30&gt;R30)),1,0)+IF(AND(F30&lt;&gt;"",OR(NOT(ISNUMBER(F30)),F30&lt;0)),1,0)+IF(AND(I30&lt;&gt;"",OR(NOT(ISNUMBER(I30)),I30&lt;0)),1,0)+IF(AND(J30&lt;&gt;"",OR(NOT(ISNUMBER(J30)),J30&lt;0)),1,0)+IF(AND(K30&lt;&gt;"",OR(NOT(ISNUMBER(K30)),K30&lt;0)),1,0)+IF(OR(G30="",G30&lt;&gt;IFERROR(INDEX('Cohorts'!$Q$2:$Q$201,MATCH(C30,'Cohorts'!$A$2:$A$201,0)),""),L30=""),1,0)+IF(AND(E30&lt;&gt;"Won",OR(I30&lt;&gt;"",J30&lt;&gt;"",K30&lt;&gt;"")),1,0)))</x:f>
        <x:v>0</x:v>
      </x:c>
      <x:c r="Q30" s="23" t="str">
        <x:f>IF(B30="","",IFERROR(INDEX('Meetings'!$K$2:$K$201,MATCH(B30,'Meetings'!$A$2:$A$201,0)),""))</x:f>
      </x:c>
      <x:c r="R30" s="23" t="str">
        <x:f>IF(C30="","",IFERROR(INDEX('Cohorts'!$F$2:$F$201,MATCH(C30,'Cohorts'!$A$2:$A$201,0)),""))</x:f>
      </x:c>
    </x:row>
    <x:row r="31" ht="60" customHeight="1">
      <x:c r="A31" s="23"/>
      <x:c r="B31" s="23"/>
      <x:c r="C31" s="25" t="str">
        <x:f>IF(B31="","",IFERROR(INDEX('Meetings'!$B$2:$B$201,MATCH(B31,'Meetings'!$A$2:$A$201,0)),""))</x:f>
      </x:c>
      <x:c r="D31" s="24"/>
      <x:c r="E31" s="23"/>
      <x:c r="F31" s="27"/>
      <x:c r="G31" s="23"/>
      <x:c r="H31" s="24"/>
      <x:c r="I31" s="27"/>
      <x:c r="J31" s="27"/>
      <x:c r="K31" s="27"/>
      <x:c r="L31" s="23"/>
      <x:c r="M31" s="23"/>
      <x:c r="N31" s="24"/>
      <x:c r="O31" s="23"/>
      <x:c r="P31" s="25" t="n">
        <x:f>IF(A31="",IF(OR(B31&lt;&gt;"",COUNTA(D31:O31)&gt;0),1,0),(IF(COUNTIF($A$2:$A$201,A31)&gt;1,1,0)+IF(COUNTIF($B$2:$B$201,B31)&gt;1,1,0)+IF(COUNTIF('Meetings'!$A$2:$A$201,B31)&lt;&gt;1,1,0)+IF(IFERROR(INDEX('Meetings'!$J$2:$J$201,MATCH(B31,'Meetings'!$A$2:$A$201,0)),"")&lt;&gt;"Accepted",1,0)+IF(OR(NOT(ISNUMBER(D31)),D31&lt;Q31,D31&gt;R31),1,0)+IF(AND(E31&lt;&gt;"Won",E31&lt;&gt;"Lost",E31&lt;&gt;"Open"),1,0)+IF(AND(E31="Open",H31&lt;&gt;""),1,0)+IF(AND(E31&lt;&gt;"Open",OR(NOT(ISNUMBER(H31)),H31&lt;D31,H31&gt;R31)),1,0)+IF(AND(F31&lt;&gt;"",OR(NOT(ISNUMBER(F31)),F31&lt;0)),1,0)+IF(AND(I31&lt;&gt;"",OR(NOT(ISNUMBER(I31)),I31&lt;0)),1,0)+IF(AND(J31&lt;&gt;"",OR(NOT(ISNUMBER(J31)),J31&lt;0)),1,0)+IF(AND(K31&lt;&gt;"",OR(NOT(ISNUMBER(K31)),K31&lt;0)),1,0)+IF(OR(G31="",G31&lt;&gt;IFERROR(INDEX('Cohorts'!$Q$2:$Q$201,MATCH(C31,'Cohorts'!$A$2:$A$201,0)),""),L31=""),1,0)+IF(AND(E31&lt;&gt;"Won",OR(I31&lt;&gt;"",J31&lt;&gt;"",K31&lt;&gt;"")),1,0)))</x:f>
        <x:v>0</x:v>
      </x:c>
      <x:c r="Q31" s="23" t="str">
        <x:f>IF(B31="","",IFERROR(INDEX('Meetings'!$K$2:$K$201,MATCH(B31,'Meetings'!$A$2:$A$201,0)),""))</x:f>
      </x:c>
      <x:c r="R31" s="23" t="str">
        <x:f>IF(C31="","",IFERROR(INDEX('Cohorts'!$F$2:$F$201,MATCH(C31,'Cohorts'!$A$2:$A$201,0)),""))</x:f>
      </x:c>
    </x:row>
    <x:row r="32" ht="60" customHeight="1">
      <x:c r="A32" s="23"/>
      <x:c r="B32" s="23"/>
      <x:c r="C32" s="25" t="str">
        <x:f>IF(B32="","",IFERROR(INDEX('Meetings'!$B$2:$B$201,MATCH(B32,'Meetings'!$A$2:$A$201,0)),""))</x:f>
      </x:c>
      <x:c r="D32" s="24"/>
      <x:c r="E32" s="23"/>
      <x:c r="F32" s="27"/>
      <x:c r="G32" s="23"/>
      <x:c r="H32" s="24"/>
      <x:c r="I32" s="27"/>
      <x:c r="J32" s="27"/>
      <x:c r="K32" s="27"/>
      <x:c r="L32" s="23"/>
      <x:c r="M32" s="23"/>
      <x:c r="N32" s="24"/>
      <x:c r="O32" s="23"/>
      <x:c r="P32" s="25" t="n">
        <x:f>IF(A32="",IF(OR(B32&lt;&gt;"",COUNTA(D32:O32)&gt;0),1,0),(IF(COUNTIF($A$2:$A$201,A32)&gt;1,1,0)+IF(COUNTIF($B$2:$B$201,B32)&gt;1,1,0)+IF(COUNTIF('Meetings'!$A$2:$A$201,B32)&lt;&gt;1,1,0)+IF(IFERROR(INDEX('Meetings'!$J$2:$J$201,MATCH(B32,'Meetings'!$A$2:$A$201,0)),"")&lt;&gt;"Accepted",1,0)+IF(OR(NOT(ISNUMBER(D32)),D32&lt;Q32,D32&gt;R32),1,0)+IF(AND(E32&lt;&gt;"Won",E32&lt;&gt;"Lost",E32&lt;&gt;"Open"),1,0)+IF(AND(E32="Open",H32&lt;&gt;""),1,0)+IF(AND(E32&lt;&gt;"Open",OR(NOT(ISNUMBER(H32)),H32&lt;D32,H32&gt;R32)),1,0)+IF(AND(F32&lt;&gt;"",OR(NOT(ISNUMBER(F32)),F32&lt;0)),1,0)+IF(AND(I32&lt;&gt;"",OR(NOT(ISNUMBER(I32)),I32&lt;0)),1,0)+IF(AND(J32&lt;&gt;"",OR(NOT(ISNUMBER(J32)),J32&lt;0)),1,0)+IF(AND(K32&lt;&gt;"",OR(NOT(ISNUMBER(K32)),K32&lt;0)),1,0)+IF(OR(G32="",G32&lt;&gt;IFERROR(INDEX('Cohorts'!$Q$2:$Q$201,MATCH(C32,'Cohorts'!$A$2:$A$201,0)),""),L32=""),1,0)+IF(AND(E32&lt;&gt;"Won",OR(I32&lt;&gt;"",J32&lt;&gt;"",K32&lt;&gt;"")),1,0)))</x:f>
        <x:v>0</x:v>
      </x:c>
      <x:c r="Q32" s="23" t="str">
        <x:f>IF(B32="","",IFERROR(INDEX('Meetings'!$K$2:$K$201,MATCH(B32,'Meetings'!$A$2:$A$201,0)),""))</x:f>
      </x:c>
      <x:c r="R32" s="23" t="str">
        <x:f>IF(C32="","",IFERROR(INDEX('Cohorts'!$F$2:$F$201,MATCH(C32,'Cohorts'!$A$2:$A$201,0)),""))</x:f>
      </x:c>
    </x:row>
    <x:row r="33" ht="60" customHeight="1">
      <x:c r="A33" s="23"/>
      <x:c r="B33" s="23"/>
      <x:c r="C33" s="25" t="str">
        <x:f>IF(B33="","",IFERROR(INDEX('Meetings'!$B$2:$B$201,MATCH(B33,'Meetings'!$A$2:$A$201,0)),""))</x:f>
      </x:c>
      <x:c r="D33" s="24"/>
      <x:c r="E33" s="23"/>
      <x:c r="F33" s="27"/>
      <x:c r="G33" s="23"/>
      <x:c r="H33" s="24"/>
      <x:c r="I33" s="27"/>
      <x:c r="J33" s="27"/>
      <x:c r="K33" s="27"/>
      <x:c r="L33" s="23"/>
      <x:c r="M33" s="23"/>
      <x:c r="N33" s="24"/>
      <x:c r="O33" s="23"/>
      <x:c r="P33" s="25" t="n">
        <x:f>IF(A33="",IF(OR(B33&lt;&gt;"",COUNTA(D33:O33)&gt;0),1,0),(IF(COUNTIF($A$2:$A$201,A33)&gt;1,1,0)+IF(COUNTIF($B$2:$B$201,B33)&gt;1,1,0)+IF(COUNTIF('Meetings'!$A$2:$A$201,B33)&lt;&gt;1,1,0)+IF(IFERROR(INDEX('Meetings'!$J$2:$J$201,MATCH(B33,'Meetings'!$A$2:$A$201,0)),"")&lt;&gt;"Accepted",1,0)+IF(OR(NOT(ISNUMBER(D33)),D33&lt;Q33,D33&gt;R33),1,0)+IF(AND(E33&lt;&gt;"Won",E33&lt;&gt;"Lost",E33&lt;&gt;"Open"),1,0)+IF(AND(E33="Open",H33&lt;&gt;""),1,0)+IF(AND(E33&lt;&gt;"Open",OR(NOT(ISNUMBER(H33)),H33&lt;D33,H33&gt;R33)),1,0)+IF(AND(F33&lt;&gt;"",OR(NOT(ISNUMBER(F33)),F33&lt;0)),1,0)+IF(AND(I33&lt;&gt;"",OR(NOT(ISNUMBER(I33)),I33&lt;0)),1,0)+IF(AND(J33&lt;&gt;"",OR(NOT(ISNUMBER(J33)),J33&lt;0)),1,0)+IF(AND(K33&lt;&gt;"",OR(NOT(ISNUMBER(K33)),K33&lt;0)),1,0)+IF(OR(G33="",G33&lt;&gt;IFERROR(INDEX('Cohorts'!$Q$2:$Q$201,MATCH(C33,'Cohorts'!$A$2:$A$201,0)),""),L33=""),1,0)+IF(AND(E33&lt;&gt;"Won",OR(I33&lt;&gt;"",J33&lt;&gt;"",K33&lt;&gt;"")),1,0)))</x:f>
        <x:v>0</x:v>
      </x:c>
      <x:c r="Q33" s="23" t="str">
        <x:f>IF(B33="","",IFERROR(INDEX('Meetings'!$K$2:$K$201,MATCH(B33,'Meetings'!$A$2:$A$201,0)),""))</x:f>
      </x:c>
      <x:c r="R33" s="23" t="str">
        <x:f>IF(C33="","",IFERROR(INDEX('Cohorts'!$F$2:$F$201,MATCH(C33,'Cohorts'!$A$2:$A$201,0)),""))</x:f>
      </x:c>
    </x:row>
    <x:row r="34" ht="60" customHeight="1">
      <x:c r="A34" s="23"/>
      <x:c r="B34" s="23"/>
      <x:c r="C34" s="25" t="str">
        <x:f>IF(B34="","",IFERROR(INDEX('Meetings'!$B$2:$B$201,MATCH(B34,'Meetings'!$A$2:$A$201,0)),""))</x:f>
      </x:c>
      <x:c r="D34" s="24"/>
      <x:c r="E34" s="23"/>
      <x:c r="F34" s="27"/>
      <x:c r="G34" s="23"/>
      <x:c r="H34" s="24"/>
      <x:c r="I34" s="27"/>
      <x:c r="J34" s="27"/>
      <x:c r="K34" s="27"/>
      <x:c r="L34" s="23"/>
      <x:c r="M34" s="23"/>
      <x:c r="N34" s="24"/>
      <x:c r="O34" s="23"/>
      <x:c r="P34" s="25" t="n">
        <x:f>IF(A34="",IF(OR(B34&lt;&gt;"",COUNTA(D34:O34)&gt;0),1,0),(IF(COUNTIF($A$2:$A$201,A34)&gt;1,1,0)+IF(COUNTIF($B$2:$B$201,B34)&gt;1,1,0)+IF(COUNTIF('Meetings'!$A$2:$A$201,B34)&lt;&gt;1,1,0)+IF(IFERROR(INDEX('Meetings'!$J$2:$J$201,MATCH(B34,'Meetings'!$A$2:$A$201,0)),"")&lt;&gt;"Accepted",1,0)+IF(OR(NOT(ISNUMBER(D34)),D34&lt;Q34,D34&gt;R34),1,0)+IF(AND(E34&lt;&gt;"Won",E34&lt;&gt;"Lost",E34&lt;&gt;"Open"),1,0)+IF(AND(E34="Open",H34&lt;&gt;""),1,0)+IF(AND(E34&lt;&gt;"Open",OR(NOT(ISNUMBER(H34)),H34&lt;D34,H34&gt;R34)),1,0)+IF(AND(F34&lt;&gt;"",OR(NOT(ISNUMBER(F34)),F34&lt;0)),1,0)+IF(AND(I34&lt;&gt;"",OR(NOT(ISNUMBER(I34)),I34&lt;0)),1,0)+IF(AND(J34&lt;&gt;"",OR(NOT(ISNUMBER(J34)),J34&lt;0)),1,0)+IF(AND(K34&lt;&gt;"",OR(NOT(ISNUMBER(K34)),K34&lt;0)),1,0)+IF(OR(G34="",G34&lt;&gt;IFERROR(INDEX('Cohorts'!$Q$2:$Q$201,MATCH(C34,'Cohorts'!$A$2:$A$201,0)),""),L34=""),1,0)+IF(AND(E34&lt;&gt;"Won",OR(I34&lt;&gt;"",J34&lt;&gt;"",K34&lt;&gt;"")),1,0)))</x:f>
        <x:v>0</x:v>
      </x:c>
      <x:c r="Q34" s="23" t="str">
        <x:f>IF(B34="","",IFERROR(INDEX('Meetings'!$K$2:$K$201,MATCH(B34,'Meetings'!$A$2:$A$201,0)),""))</x:f>
      </x:c>
      <x:c r="R34" s="23" t="str">
        <x:f>IF(C34="","",IFERROR(INDEX('Cohorts'!$F$2:$F$201,MATCH(C34,'Cohorts'!$A$2:$A$201,0)),""))</x:f>
      </x:c>
    </x:row>
    <x:row r="35" ht="60" customHeight="1">
      <x:c r="A35" s="23"/>
      <x:c r="B35" s="23"/>
      <x:c r="C35" s="25" t="str">
        <x:f>IF(B35="","",IFERROR(INDEX('Meetings'!$B$2:$B$201,MATCH(B35,'Meetings'!$A$2:$A$201,0)),""))</x:f>
      </x:c>
      <x:c r="D35" s="24"/>
      <x:c r="E35" s="23"/>
      <x:c r="F35" s="27"/>
      <x:c r="G35" s="23"/>
      <x:c r="H35" s="24"/>
      <x:c r="I35" s="27"/>
      <x:c r="J35" s="27"/>
      <x:c r="K35" s="27"/>
      <x:c r="L35" s="23"/>
      <x:c r="M35" s="23"/>
      <x:c r="N35" s="24"/>
      <x:c r="O35" s="23"/>
      <x:c r="P35" s="25" t="n">
        <x:f>IF(A35="",IF(OR(B35&lt;&gt;"",COUNTA(D35:O35)&gt;0),1,0),(IF(COUNTIF($A$2:$A$201,A35)&gt;1,1,0)+IF(COUNTIF($B$2:$B$201,B35)&gt;1,1,0)+IF(COUNTIF('Meetings'!$A$2:$A$201,B35)&lt;&gt;1,1,0)+IF(IFERROR(INDEX('Meetings'!$J$2:$J$201,MATCH(B35,'Meetings'!$A$2:$A$201,0)),"")&lt;&gt;"Accepted",1,0)+IF(OR(NOT(ISNUMBER(D35)),D35&lt;Q35,D35&gt;R35),1,0)+IF(AND(E35&lt;&gt;"Won",E35&lt;&gt;"Lost",E35&lt;&gt;"Open"),1,0)+IF(AND(E35="Open",H35&lt;&gt;""),1,0)+IF(AND(E35&lt;&gt;"Open",OR(NOT(ISNUMBER(H35)),H35&lt;D35,H35&gt;R35)),1,0)+IF(AND(F35&lt;&gt;"",OR(NOT(ISNUMBER(F35)),F35&lt;0)),1,0)+IF(AND(I35&lt;&gt;"",OR(NOT(ISNUMBER(I35)),I35&lt;0)),1,0)+IF(AND(J35&lt;&gt;"",OR(NOT(ISNUMBER(J35)),J35&lt;0)),1,0)+IF(AND(K35&lt;&gt;"",OR(NOT(ISNUMBER(K35)),K35&lt;0)),1,0)+IF(OR(G35="",G35&lt;&gt;IFERROR(INDEX('Cohorts'!$Q$2:$Q$201,MATCH(C35,'Cohorts'!$A$2:$A$201,0)),""),L35=""),1,0)+IF(AND(E35&lt;&gt;"Won",OR(I35&lt;&gt;"",J35&lt;&gt;"",K35&lt;&gt;"")),1,0)))</x:f>
        <x:v>0</x:v>
      </x:c>
      <x:c r="Q35" s="23" t="str">
        <x:f>IF(B35="","",IFERROR(INDEX('Meetings'!$K$2:$K$201,MATCH(B35,'Meetings'!$A$2:$A$201,0)),""))</x:f>
      </x:c>
      <x:c r="R35" s="23" t="str">
        <x:f>IF(C35="","",IFERROR(INDEX('Cohorts'!$F$2:$F$201,MATCH(C35,'Cohorts'!$A$2:$A$201,0)),""))</x:f>
      </x:c>
    </x:row>
    <x:row r="36" ht="60" customHeight="1">
      <x:c r="A36" s="23"/>
      <x:c r="B36" s="23"/>
      <x:c r="C36" s="25" t="str">
        <x:f>IF(B36="","",IFERROR(INDEX('Meetings'!$B$2:$B$201,MATCH(B36,'Meetings'!$A$2:$A$201,0)),""))</x:f>
      </x:c>
      <x:c r="D36" s="24"/>
      <x:c r="E36" s="23"/>
      <x:c r="F36" s="27"/>
      <x:c r="G36" s="23"/>
      <x:c r="H36" s="24"/>
      <x:c r="I36" s="27"/>
      <x:c r="J36" s="27"/>
      <x:c r="K36" s="27"/>
      <x:c r="L36" s="23"/>
      <x:c r="M36" s="23"/>
      <x:c r="N36" s="24"/>
      <x:c r="O36" s="23"/>
      <x:c r="P36" s="25" t="n">
        <x:f>IF(A36="",IF(OR(B36&lt;&gt;"",COUNTA(D36:O36)&gt;0),1,0),(IF(COUNTIF($A$2:$A$201,A36)&gt;1,1,0)+IF(COUNTIF($B$2:$B$201,B36)&gt;1,1,0)+IF(COUNTIF('Meetings'!$A$2:$A$201,B36)&lt;&gt;1,1,0)+IF(IFERROR(INDEX('Meetings'!$J$2:$J$201,MATCH(B36,'Meetings'!$A$2:$A$201,0)),"")&lt;&gt;"Accepted",1,0)+IF(OR(NOT(ISNUMBER(D36)),D36&lt;Q36,D36&gt;R36),1,0)+IF(AND(E36&lt;&gt;"Won",E36&lt;&gt;"Lost",E36&lt;&gt;"Open"),1,0)+IF(AND(E36="Open",H36&lt;&gt;""),1,0)+IF(AND(E36&lt;&gt;"Open",OR(NOT(ISNUMBER(H36)),H36&lt;D36,H36&gt;R36)),1,0)+IF(AND(F36&lt;&gt;"",OR(NOT(ISNUMBER(F36)),F36&lt;0)),1,0)+IF(AND(I36&lt;&gt;"",OR(NOT(ISNUMBER(I36)),I36&lt;0)),1,0)+IF(AND(J36&lt;&gt;"",OR(NOT(ISNUMBER(J36)),J36&lt;0)),1,0)+IF(AND(K36&lt;&gt;"",OR(NOT(ISNUMBER(K36)),K36&lt;0)),1,0)+IF(OR(G36="",G36&lt;&gt;IFERROR(INDEX('Cohorts'!$Q$2:$Q$201,MATCH(C36,'Cohorts'!$A$2:$A$201,0)),""),L36=""),1,0)+IF(AND(E36&lt;&gt;"Won",OR(I36&lt;&gt;"",J36&lt;&gt;"",K36&lt;&gt;"")),1,0)))</x:f>
        <x:v>0</x:v>
      </x:c>
      <x:c r="Q36" s="23" t="str">
        <x:f>IF(B36="","",IFERROR(INDEX('Meetings'!$K$2:$K$201,MATCH(B36,'Meetings'!$A$2:$A$201,0)),""))</x:f>
      </x:c>
      <x:c r="R36" s="23" t="str">
        <x:f>IF(C36="","",IFERROR(INDEX('Cohorts'!$F$2:$F$201,MATCH(C36,'Cohorts'!$A$2:$A$201,0)),""))</x:f>
      </x:c>
    </x:row>
    <x:row r="37" ht="60" customHeight="1">
      <x:c r="A37" s="23"/>
      <x:c r="B37" s="23"/>
      <x:c r="C37" s="25" t="str">
        <x:f>IF(B37="","",IFERROR(INDEX('Meetings'!$B$2:$B$201,MATCH(B37,'Meetings'!$A$2:$A$201,0)),""))</x:f>
      </x:c>
      <x:c r="D37" s="24"/>
      <x:c r="E37" s="23"/>
      <x:c r="F37" s="27"/>
      <x:c r="G37" s="23"/>
      <x:c r="H37" s="24"/>
      <x:c r="I37" s="27"/>
      <x:c r="J37" s="27"/>
      <x:c r="K37" s="27"/>
      <x:c r="L37" s="23"/>
      <x:c r="M37" s="23"/>
      <x:c r="N37" s="24"/>
      <x:c r="O37" s="23"/>
      <x:c r="P37" s="25" t="n">
        <x:f>IF(A37="",IF(OR(B37&lt;&gt;"",COUNTA(D37:O37)&gt;0),1,0),(IF(COUNTIF($A$2:$A$201,A37)&gt;1,1,0)+IF(COUNTIF($B$2:$B$201,B37)&gt;1,1,0)+IF(COUNTIF('Meetings'!$A$2:$A$201,B37)&lt;&gt;1,1,0)+IF(IFERROR(INDEX('Meetings'!$J$2:$J$201,MATCH(B37,'Meetings'!$A$2:$A$201,0)),"")&lt;&gt;"Accepted",1,0)+IF(OR(NOT(ISNUMBER(D37)),D37&lt;Q37,D37&gt;R37),1,0)+IF(AND(E37&lt;&gt;"Won",E37&lt;&gt;"Lost",E37&lt;&gt;"Open"),1,0)+IF(AND(E37="Open",H37&lt;&gt;""),1,0)+IF(AND(E37&lt;&gt;"Open",OR(NOT(ISNUMBER(H37)),H37&lt;D37,H37&gt;R37)),1,0)+IF(AND(F37&lt;&gt;"",OR(NOT(ISNUMBER(F37)),F37&lt;0)),1,0)+IF(AND(I37&lt;&gt;"",OR(NOT(ISNUMBER(I37)),I37&lt;0)),1,0)+IF(AND(J37&lt;&gt;"",OR(NOT(ISNUMBER(J37)),J37&lt;0)),1,0)+IF(AND(K37&lt;&gt;"",OR(NOT(ISNUMBER(K37)),K37&lt;0)),1,0)+IF(OR(G37="",G37&lt;&gt;IFERROR(INDEX('Cohorts'!$Q$2:$Q$201,MATCH(C37,'Cohorts'!$A$2:$A$201,0)),""),L37=""),1,0)+IF(AND(E37&lt;&gt;"Won",OR(I37&lt;&gt;"",J37&lt;&gt;"",K37&lt;&gt;"")),1,0)))</x:f>
        <x:v>0</x:v>
      </x:c>
      <x:c r="Q37" s="23" t="str">
        <x:f>IF(B37="","",IFERROR(INDEX('Meetings'!$K$2:$K$201,MATCH(B37,'Meetings'!$A$2:$A$201,0)),""))</x:f>
      </x:c>
      <x:c r="R37" s="23" t="str">
        <x:f>IF(C37="","",IFERROR(INDEX('Cohorts'!$F$2:$F$201,MATCH(C37,'Cohorts'!$A$2:$A$201,0)),""))</x:f>
      </x:c>
    </x:row>
    <x:row r="38" ht="60" customHeight="1">
      <x:c r="A38" s="23"/>
      <x:c r="B38" s="23"/>
      <x:c r="C38" s="25" t="str">
        <x:f>IF(B38="","",IFERROR(INDEX('Meetings'!$B$2:$B$201,MATCH(B38,'Meetings'!$A$2:$A$201,0)),""))</x:f>
      </x:c>
      <x:c r="D38" s="24"/>
      <x:c r="E38" s="23"/>
      <x:c r="F38" s="27"/>
      <x:c r="G38" s="23"/>
      <x:c r="H38" s="24"/>
      <x:c r="I38" s="27"/>
      <x:c r="J38" s="27"/>
      <x:c r="K38" s="27"/>
      <x:c r="L38" s="23"/>
      <x:c r="M38" s="23"/>
      <x:c r="N38" s="24"/>
      <x:c r="O38" s="23"/>
      <x:c r="P38" s="25" t="n">
        <x:f>IF(A38="",IF(OR(B38&lt;&gt;"",COUNTA(D38:O38)&gt;0),1,0),(IF(COUNTIF($A$2:$A$201,A38)&gt;1,1,0)+IF(COUNTIF($B$2:$B$201,B38)&gt;1,1,0)+IF(COUNTIF('Meetings'!$A$2:$A$201,B38)&lt;&gt;1,1,0)+IF(IFERROR(INDEX('Meetings'!$J$2:$J$201,MATCH(B38,'Meetings'!$A$2:$A$201,0)),"")&lt;&gt;"Accepted",1,0)+IF(OR(NOT(ISNUMBER(D38)),D38&lt;Q38,D38&gt;R38),1,0)+IF(AND(E38&lt;&gt;"Won",E38&lt;&gt;"Lost",E38&lt;&gt;"Open"),1,0)+IF(AND(E38="Open",H38&lt;&gt;""),1,0)+IF(AND(E38&lt;&gt;"Open",OR(NOT(ISNUMBER(H38)),H38&lt;D38,H38&gt;R38)),1,0)+IF(AND(F38&lt;&gt;"",OR(NOT(ISNUMBER(F38)),F38&lt;0)),1,0)+IF(AND(I38&lt;&gt;"",OR(NOT(ISNUMBER(I38)),I38&lt;0)),1,0)+IF(AND(J38&lt;&gt;"",OR(NOT(ISNUMBER(J38)),J38&lt;0)),1,0)+IF(AND(K38&lt;&gt;"",OR(NOT(ISNUMBER(K38)),K38&lt;0)),1,0)+IF(OR(G38="",G38&lt;&gt;IFERROR(INDEX('Cohorts'!$Q$2:$Q$201,MATCH(C38,'Cohorts'!$A$2:$A$201,0)),""),L38=""),1,0)+IF(AND(E38&lt;&gt;"Won",OR(I38&lt;&gt;"",J38&lt;&gt;"",K38&lt;&gt;"")),1,0)))</x:f>
        <x:v>0</x:v>
      </x:c>
      <x:c r="Q38" s="23" t="str">
        <x:f>IF(B38="","",IFERROR(INDEX('Meetings'!$K$2:$K$201,MATCH(B38,'Meetings'!$A$2:$A$201,0)),""))</x:f>
      </x:c>
      <x:c r="R38" s="23" t="str">
        <x:f>IF(C38="","",IFERROR(INDEX('Cohorts'!$F$2:$F$201,MATCH(C38,'Cohorts'!$A$2:$A$201,0)),""))</x:f>
      </x:c>
    </x:row>
    <x:row r="39" ht="60" customHeight="1">
      <x:c r="A39" s="23"/>
      <x:c r="B39" s="23"/>
      <x:c r="C39" s="25" t="str">
        <x:f>IF(B39="","",IFERROR(INDEX('Meetings'!$B$2:$B$201,MATCH(B39,'Meetings'!$A$2:$A$201,0)),""))</x:f>
      </x:c>
      <x:c r="D39" s="24"/>
      <x:c r="E39" s="23"/>
      <x:c r="F39" s="27"/>
      <x:c r="G39" s="23"/>
      <x:c r="H39" s="24"/>
      <x:c r="I39" s="27"/>
      <x:c r="J39" s="27"/>
      <x:c r="K39" s="27"/>
      <x:c r="L39" s="23"/>
      <x:c r="M39" s="23"/>
      <x:c r="N39" s="24"/>
      <x:c r="O39" s="23"/>
      <x:c r="P39" s="25" t="n">
        <x:f>IF(A39="",IF(OR(B39&lt;&gt;"",COUNTA(D39:O39)&gt;0),1,0),(IF(COUNTIF($A$2:$A$201,A39)&gt;1,1,0)+IF(COUNTIF($B$2:$B$201,B39)&gt;1,1,0)+IF(COUNTIF('Meetings'!$A$2:$A$201,B39)&lt;&gt;1,1,0)+IF(IFERROR(INDEX('Meetings'!$J$2:$J$201,MATCH(B39,'Meetings'!$A$2:$A$201,0)),"")&lt;&gt;"Accepted",1,0)+IF(OR(NOT(ISNUMBER(D39)),D39&lt;Q39,D39&gt;R39),1,0)+IF(AND(E39&lt;&gt;"Won",E39&lt;&gt;"Lost",E39&lt;&gt;"Open"),1,0)+IF(AND(E39="Open",H39&lt;&gt;""),1,0)+IF(AND(E39&lt;&gt;"Open",OR(NOT(ISNUMBER(H39)),H39&lt;D39,H39&gt;R39)),1,0)+IF(AND(F39&lt;&gt;"",OR(NOT(ISNUMBER(F39)),F39&lt;0)),1,0)+IF(AND(I39&lt;&gt;"",OR(NOT(ISNUMBER(I39)),I39&lt;0)),1,0)+IF(AND(J39&lt;&gt;"",OR(NOT(ISNUMBER(J39)),J39&lt;0)),1,0)+IF(AND(K39&lt;&gt;"",OR(NOT(ISNUMBER(K39)),K39&lt;0)),1,0)+IF(OR(G39="",G39&lt;&gt;IFERROR(INDEX('Cohorts'!$Q$2:$Q$201,MATCH(C39,'Cohorts'!$A$2:$A$201,0)),""),L39=""),1,0)+IF(AND(E39&lt;&gt;"Won",OR(I39&lt;&gt;"",J39&lt;&gt;"",K39&lt;&gt;"")),1,0)))</x:f>
        <x:v>0</x:v>
      </x:c>
      <x:c r="Q39" s="23" t="str">
        <x:f>IF(B39="","",IFERROR(INDEX('Meetings'!$K$2:$K$201,MATCH(B39,'Meetings'!$A$2:$A$201,0)),""))</x:f>
      </x:c>
      <x:c r="R39" s="23" t="str">
        <x:f>IF(C39="","",IFERROR(INDEX('Cohorts'!$F$2:$F$201,MATCH(C39,'Cohorts'!$A$2:$A$201,0)),""))</x:f>
      </x:c>
    </x:row>
    <x:row r="40" ht="60" customHeight="1">
      <x:c r="A40" s="23"/>
      <x:c r="B40" s="23"/>
      <x:c r="C40" s="25" t="str">
        <x:f>IF(B40="","",IFERROR(INDEX('Meetings'!$B$2:$B$201,MATCH(B40,'Meetings'!$A$2:$A$201,0)),""))</x:f>
      </x:c>
      <x:c r="D40" s="24"/>
      <x:c r="E40" s="23"/>
      <x:c r="F40" s="27"/>
      <x:c r="G40" s="23"/>
      <x:c r="H40" s="24"/>
      <x:c r="I40" s="27"/>
      <x:c r="J40" s="27"/>
      <x:c r="K40" s="27"/>
      <x:c r="L40" s="23"/>
      <x:c r="M40" s="23"/>
      <x:c r="N40" s="24"/>
      <x:c r="O40" s="23"/>
      <x:c r="P40" s="25" t="n">
        <x:f>IF(A40="",IF(OR(B40&lt;&gt;"",COUNTA(D40:O40)&gt;0),1,0),(IF(COUNTIF($A$2:$A$201,A40)&gt;1,1,0)+IF(COUNTIF($B$2:$B$201,B40)&gt;1,1,0)+IF(COUNTIF('Meetings'!$A$2:$A$201,B40)&lt;&gt;1,1,0)+IF(IFERROR(INDEX('Meetings'!$J$2:$J$201,MATCH(B40,'Meetings'!$A$2:$A$201,0)),"")&lt;&gt;"Accepted",1,0)+IF(OR(NOT(ISNUMBER(D40)),D40&lt;Q40,D40&gt;R40),1,0)+IF(AND(E40&lt;&gt;"Won",E40&lt;&gt;"Lost",E40&lt;&gt;"Open"),1,0)+IF(AND(E40="Open",H40&lt;&gt;""),1,0)+IF(AND(E40&lt;&gt;"Open",OR(NOT(ISNUMBER(H40)),H40&lt;D40,H40&gt;R40)),1,0)+IF(AND(F40&lt;&gt;"",OR(NOT(ISNUMBER(F40)),F40&lt;0)),1,0)+IF(AND(I40&lt;&gt;"",OR(NOT(ISNUMBER(I40)),I40&lt;0)),1,0)+IF(AND(J40&lt;&gt;"",OR(NOT(ISNUMBER(J40)),J40&lt;0)),1,0)+IF(AND(K40&lt;&gt;"",OR(NOT(ISNUMBER(K40)),K40&lt;0)),1,0)+IF(OR(G40="",G40&lt;&gt;IFERROR(INDEX('Cohorts'!$Q$2:$Q$201,MATCH(C40,'Cohorts'!$A$2:$A$201,0)),""),L40=""),1,0)+IF(AND(E40&lt;&gt;"Won",OR(I40&lt;&gt;"",J40&lt;&gt;"",K40&lt;&gt;"")),1,0)))</x:f>
        <x:v>0</x:v>
      </x:c>
      <x:c r="Q40" s="23" t="str">
        <x:f>IF(B40="","",IFERROR(INDEX('Meetings'!$K$2:$K$201,MATCH(B40,'Meetings'!$A$2:$A$201,0)),""))</x:f>
      </x:c>
      <x:c r="R40" s="23" t="str">
        <x:f>IF(C40="","",IFERROR(INDEX('Cohorts'!$F$2:$F$201,MATCH(C40,'Cohorts'!$A$2:$A$201,0)),""))</x:f>
      </x:c>
    </x:row>
    <x:row r="41" ht="60" customHeight="1">
      <x:c r="A41" s="23"/>
      <x:c r="B41" s="23"/>
      <x:c r="C41" s="25" t="str">
        <x:f>IF(B41="","",IFERROR(INDEX('Meetings'!$B$2:$B$201,MATCH(B41,'Meetings'!$A$2:$A$201,0)),""))</x:f>
      </x:c>
      <x:c r="D41" s="24"/>
      <x:c r="E41" s="23"/>
      <x:c r="F41" s="27"/>
      <x:c r="G41" s="23"/>
      <x:c r="H41" s="24"/>
      <x:c r="I41" s="27"/>
      <x:c r="J41" s="27"/>
      <x:c r="K41" s="27"/>
      <x:c r="L41" s="23"/>
      <x:c r="M41" s="23"/>
      <x:c r="N41" s="24"/>
      <x:c r="O41" s="23"/>
      <x:c r="P41" s="25" t="n">
        <x:f>IF(A41="",IF(OR(B41&lt;&gt;"",COUNTA(D41:O41)&gt;0),1,0),(IF(COUNTIF($A$2:$A$201,A41)&gt;1,1,0)+IF(COUNTIF($B$2:$B$201,B41)&gt;1,1,0)+IF(COUNTIF('Meetings'!$A$2:$A$201,B41)&lt;&gt;1,1,0)+IF(IFERROR(INDEX('Meetings'!$J$2:$J$201,MATCH(B41,'Meetings'!$A$2:$A$201,0)),"")&lt;&gt;"Accepted",1,0)+IF(OR(NOT(ISNUMBER(D41)),D41&lt;Q41,D41&gt;R41),1,0)+IF(AND(E41&lt;&gt;"Won",E41&lt;&gt;"Lost",E41&lt;&gt;"Open"),1,0)+IF(AND(E41="Open",H41&lt;&gt;""),1,0)+IF(AND(E41&lt;&gt;"Open",OR(NOT(ISNUMBER(H41)),H41&lt;D41,H41&gt;R41)),1,0)+IF(AND(F41&lt;&gt;"",OR(NOT(ISNUMBER(F41)),F41&lt;0)),1,0)+IF(AND(I41&lt;&gt;"",OR(NOT(ISNUMBER(I41)),I41&lt;0)),1,0)+IF(AND(J41&lt;&gt;"",OR(NOT(ISNUMBER(J41)),J41&lt;0)),1,0)+IF(AND(K41&lt;&gt;"",OR(NOT(ISNUMBER(K41)),K41&lt;0)),1,0)+IF(OR(G41="",G41&lt;&gt;IFERROR(INDEX('Cohorts'!$Q$2:$Q$201,MATCH(C41,'Cohorts'!$A$2:$A$201,0)),""),L41=""),1,0)+IF(AND(E41&lt;&gt;"Won",OR(I41&lt;&gt;"",J41&lt;&gt;"",K41&lt;&gt;"")),1,0)))</x:f>
        <x:v>0</x:v>
      </x:c>
      <x:c r="Q41" s="23" t="str">
        <x:f>IF(B41="","",IFERROR(INDEX('Meetings'!$K$2:$K$201,MATCH(B41,'Meetings'!$A$2:$A$201,0)),""))</x:f>
      </x:c>
      <x:c r="R41" s="23" t="str">
        <x:f>IF(C41="","",IFERROR(INDEX('Cohorts'!$F$2:$F$201,MATCH(C41,'Cohorts'!$A$2:$A$201,0)),""))</x:f>
      </x:c>
    </x:row>
    <x:row r="42" ht="60" customHeight="1">
      <x:c r="A42" s="23"/>
      <x:c r="B42" s="23"/>
      <x:c r="C42" s="25" t="str">
        <x:f>IF(B42="","",IFERROR(INDEX('Meetings'!$B$2:$B$201,MATCH(B42,'Meetings'!$A$2:$A$201,0)),""))</x:f>
      </x:c>
      <x:c r="D42" s="24"/>
      <x:c r="E42" s="23"/>
      <x:c r="F42" s="27"/>
      <x:c r="G42" s="23"/>
      <x:c r="H42" s="24"/>
      <x:c r="I42" s="27"/>
      <x:c r="J42" s="27"/>
      <x:c r="K42" s="27"/>
      <x:c r="L42" s="23"/>
      <x:c r="M42" s="23"/>
      <x:c r="N42" s="24"/>
      <x:c r="O42" s="23"/>
      <x:c r="P42" s="25" t="n">
        <x:f>IF(A42="",IF(OR(B42&lt;&gt;"",COUNTA(D42:O42)&gt;0),1,0),(IF(COUNTIF($A$2:$A$201,A42)&gt;1,1,0)+IF(COUNTIF($B$2:$B$201,B42)&gt;1,1,0)+IF(COUNTIF('Meetings'!$A$2:$A$201,B42)&lt;&gt;1,1,0)+IF(IFERROR(INDEX('Meetings'!$J$2:$J$201,MATCH(B42,'Meetings'!$A$2:$A$201,0)),"")&lt;&gt;"Accepted",1,0)+IF(OR(NOT(ISNUMBER(D42)),D42&lt;Q42,D42&gt;R42),1,0)+IF(AND(E42&lt;&gt;"Won",E42&lt;&gt;"Lost",E42&lt;&gt;"Open"),1,0)+IF(AND(E42="Open",H42&lt;&gt;""),1,0)+IF(AND(E42&lt;&gt;"Open",OR(NOT(ISNUMBER(H42)),H42&lt;D42,H42&gt;R42)),1,0)+IF(AND(F42&lt;&gt;"",OR(NOT(ISNUMBER(F42)),F42&lt;0)),1,0)+IF(AND(I42&lt;&gt;"",OR(NOT(ISNUMBER(I42)),I42&lt;0)),1,0)+IF(AND(J42&lt;&gt;"",OR(NOT(ISNUMBER(J42)),J42&lt;0)),1,0)+IF(AND(K42&lt;&gt;"",OR(NOT(ISNUMBER(K42)),K42&lt;0)),1,0)+IF(OR(G42="",G42&lt;&gt;IFERROR(INDEX('Cohorts'!$Q$2:$Q$201,MATCH(C42,'Cohorts'!$A$2:$A$201,0)),""),L42=""),1,0)+IF(AND(E42&lt;&gt;"Won",OR(I42&lt;&gt;"",J42&lt;&gt;"",K42&lt;&gt;"")),1,0)))</x:f>
        <x:v>0</x:v>
      </x:c>
      <x:c r="Q42" s="23" t="str">
        <x:f>IF(B42="","",IFERROR(INDEX('Meetings'!$K$2:$K$201,MATCH(B42,'Meetings'!$A$2:$A$201,0)),""))</x:f>
      </x:c>
      <x:c r="R42" s="23" t="str">
        <x:f>IF(C42="","",IFERROR(INDEX('Cohorts'!$F$2:$F$201,MATCH(C42,'Cohorts'!$A$2:$A$201,0)),""))</x:f>
      </x:c>
    </x:row>
    <x:row r="43" ht="60" customHeight="1">
      <x:c r="A43" s="23"/>
      <x:c r="B43" s="23"/>
      <x:c r="C43" s="25" t="str">
        <x:f>IF(B43="","",IFERROR(INDEX('Meetings'!$B$2:$B$201,MATCH(B43,'Meetings'!$A$2:$A$201,0)),""))</x:f>
      </x:c>
      <x:c r="D43" s="24"/>
      <x:c r="E43" s="23"/>
      <x:c r="F43" s="27"/>
      <x:c r="G43" s="23"/>
      <x:c r="H43" s="24"/>
      <x:c r="I43" s="27"/>
      <x:c r="J43" s="27"/>
      <x:c r="K43" s="27"/>
      <x:c r="L43" s="23"/>
      <x:c r="M43" s="23"/>
      <x:c r="N43" s="24"/>
      <x:c r="O43" s="23"/>
      <x:c r="P43" s="25" t="n">
        <x:f>IF(A43="",IF(OR(B43&lt;&gt;"",COUNTA(D43:O43)&gt;0),1,0),(IF(COUNTIF($A$2:$A$201,A43)&gt;1,1,0)+IF(COUNTIF($B$2:$B$201,B43)&gt;1,1,0)+IF(COUNTIF('Meetings'!$A$2:$A$201,B43)&lt;&gt;1,1,0)+IF(IFERROR(INDEX('Meetings'!$J$2:$J$201,MATCH(B43,'Meetings'!$A$2:$A$201,0)),"")&lt;&gt;"Accepted",1,0)+IF(OR(NOT(ISNUMBER(D43)),D43&lt;Q43,D43&gt;R43),1,0)+IF(AND(E43&lt;&gt;"Won",E43&lt;&gt;"Lost",E43&lt;&gt;"Open"),1,0)+IF(AND(E43="Open",H43&lt;&gt;""),1,0)+IF(AND(E43&lt;&gt;"Open",OR(NOT(ISNUMBER(H43)),H43&lt;D43,H43&gt;R43)),1,0)+IF(AND(F43&lt;&gt;"",OR(NOT(ISNUMBER(F43)),F43&lt;0)),1,0)+IF(AND(I43&lt;&gt;"",OR(NOT(ISNUMBER(I43)),I43&lt;0)),1,0)+IF(AND(J43&lt;&gt;"",OR(NOT(ISNUMBER(J43)),J43&lt;0)),1,0)+IF(AND(K43&lt;&gt;"",OR(NOT(ISNUMBER(K43)),K43&lt;0)),1,0)+IF(OR(G43="",G43&lt;&gt;IFERROR(INDEX('Cohorts'!$Q$2:$Q$201,MATCH(C43,'Cohorts'!$A$2:$A$201,0)),""),L43=""),1,0)+IF(AND(E43&lt;&gt;"Won",OR(I43&lt;&gt;"",J43&lt;&gt;"",K43&lt;&gt;"")),1,0)))</x:f>
        <x:v>0</x:v>
      </x:c>
      <x:c r="Q43" s="23" t="str">
        <x:f>IF(B43="","",IFERROR(INDEX('Meetings'!$K$2:$K$201,MATCH(B43,'Meetings'!$A$2:$A$201,0)),""))</x:f>
      </x:c>
      <x:c r="R43" s="23" t="str">
        <x:f>IF(C43="","",IFERROR(INDEX('Cohorts'!$F$2:$F$201,MATCH(C43,'Cohorts'!$A$2:$A$201,0)),""))</x:f>
      </x:c>
    </x:row>
    <x:row r="44" ht="60" customHeight="1">
      <x:c r="A44" s="23"/>
      <x:c r="B44" s="23"/>
      <x:c r="C44" s="25" t="str">
        <x:f>IF(B44="","",IFERROR(INDEX('Meetings'!$B$2:$B$201,MATCH(B44,'Meetings'!$A$2:$A$201,0)),""))</x:f>
      </x:c>
      <x:c r="D44" s="24"/>
      <x:c r="E44" s="23"/>
      <x:c r="F44" s="27"/>
      <x:c r="G44" s="23"/>
      <x:c r="H44" s="24"/>
      <x:c r="I44" s="27"/>
      <x:c r="J44" s="27"/>
      <x:c r="K44" s="27"/>
      <x:c r="L44" s="23"/>
      <x:c r="M44" s="23"/>
      <x:c r="N44" s="24"/>
      <x:c r="O44" s="23"/>
      <x:c r="P44" s="25" t="n">
        <x:f>IF(A44="",IF(OR(B44&lt;&gt;"",COUNTA(D44:O44)&gt;0),1,0),(IF(COUNTIF($A$2:$A$201,A44)&gt;1,1,0)+IF(COUNTIF($B$2:$B$201,B44)&gt;1,1,0)+IF(COUNTIF('Meetings'!$A$2:$A$201,B44)&lt;&gt;1,1,0)+IF(IFERROR(INDEX('Meetings'!$J$2:$J$201,MATCH(B44,'Meetings'!$A$2:$A$201,0)),"")&lt;&gt;"Accepted",1,0)+IF(OR(NOT(ISNUMBER(D44)),D44&lt;Q44,D44&gt;R44),1,0)+IF(AND(E44&lt;&gt;"Won",E44&lt;&gt;"Lost",E44&lt;&gt;"Open"),1,0)+IF(AND(E44="Open",H44&lt;&gt;""),1,0)+IF(AND(E44&lt;&gt;"Open",OR(NOT(ISNUMBER(H44)),H44&lt;D44,H44&gt;R44)),1,0)+IF(AND(F44&lt;&gt;"",OR(NOT(ISNUMBER(F44)),F44&lt;0)),1,0)+IF(AND(I44&lt;&gt;"",OR(NOT(ISNUMBER(I44)),I44&lt;0)),1,0)+IF(AND(J44&lt;&gt;"",OR(NOT(ISNUMBER(J44)),J44&lt;0)),1,0)+IF(AND(K44&lt;&gt;"",OR(NOT(ISNUMBER(K44)),K44&lt;0)),1,0)+IF(OR(G44="",G44&lt;&gt;IFERROR(INDEX('Cohorts'!$Q$2:$Q$201,MATCH(C44,'Cohorts'!$A$2:$A$201,0)),""),L44=""),1,0)+IF(AND(E44&lt;&gt;"Won",OR(I44&lt;&gt;"",J44&lt;&gt;"",K44&lt;&gt;"")),1,0)))</x:f>
        <x:v>0</x:v>
      </x:c>
      <x:c r="Q44" s="23" t="str">
        <x:f>IF(B44="","",IFERROR(INDEX('Meetings'!$K$2:$K$201,MATCH(B44,'Meetings'!$A$2:$A$201,0)),""))</x:f>
      </x:c>
      <x:c r="R44" s="23" t="str">
        <x:f>IF(C44="","",IFERROR(INDEX('Cohorts'!$F$2:$F$201,MATCH(C44,'Cohorts'!$A$2:$A$201,0)),""))</x:f>
      </x:c>
    </x:row>
    <x:row r="45" ht="60" customHeight="1">
      <x:c r="A45" s="23"/>
      <x:c r="B45" s="23"/>
      <x:c r="C45" s="25" t="str">
        <x:f>IF(B45="","",IFERROR(INDEX('Meetings'!$B$2:$B$201,MATCH(B45,'Meetings'!$A$2:$A$201,0)),""))</x:f>
      </x:c>
      <x:c r="D45" s="24"/>
      <x:c r="E45" s="23"/>
      <x:c r="F45" s="27"/>
      <x:c r="G45" s="23"/>
      <x:c r="H45" s="24"/>
      <x:c r="I45" s="27"/>
      <x:c r="J45" s="27"/>
      <x:c r="K45" s="27"/>
      <x:c r="L45" s="23"/>
      <x:c r="M45" s="23"/>
      <x:c r="N45" s="24"/>
      <x:c r="O45" s="23"/>
      <x:c r="P45" s="25" t="n">
        <x:f>IF(A45="",IF(OR(B45&lt;&gt;"",COUNTA(D45:O45)&gt;0),1,0),(IF(COUNTIF($A$2:$A$201,A45)&gt;1,1,0)+IF(COUNTIF($B$2:$B$201,B45)&gt;1,1,0)+IF(COUNTIF('Meetings'!$A$2:$A$201,B45)&lt;&gt;1,1,0)+IF(IFERROR(INDEX('Meetings'!$J$2:$J$201,MATCH(B45,'Meetings'!$A$2:$A$201,0)),"")&lt;&gt;"Accepted",1,0)+IF(OR(NOT(ISNUMBER(D45)),D45&lt;Q45,D45&gt;R45),1,0)+IF(AND(E45&lt;&gt;"Won",E45&lt;&gt;"Lost",E45&lt;&gt;"Open"),1,0)+IF(AND(E45="Open",H45&lt;&gt;""),1,0)+IF(AND(E45&lt;&gt;"Open",OR(NOT(ISNUMBER(H45)),H45&lt;D45,H45&gt;R45)),1,0)+IF(AND(F45&lt;&gt;"",OR(NOT(ISNUMBER(F45)),F45&lt;0)),1,0)+IF(AND(I45&lt;&gt;"",OR(NOT(ISNUMBER(I45)),I45&lt;0)),1,0)+IF(AND(J45&lt;&gt;"",OR(NOT(ISNUMBER(J45)),J45&lt;0)),1,0)+IF(AND(K45&lt;&gt;"",OR(NOT(ISNUMBER(K45)),K45&lt;0)),1,0)+IF(OR(G45="",G45&lt;&gt;IFERROR(INDEX('Cohorts'!$Q$2:$Q$201,MATCH(C45,'Cohorts'!$A$2:$A$201,0)),""),L45=""),1,0)+IF(AND(E45&lt;&gt;"Won",OR(I45&lt;&gt;"",J45&lt;&gt;"",K45&lt;&gt;"")),1,0)))</x:f>
        <x:v>0</x:v>
      </x:c>
      <x:c r="Q45" s="23" t="str">
        <x:f>IF(B45="","",IFERROR(INDEX('Meetings'!$K$2:$K$201,MATCH(B45,'Meetings'!$A$2:$A$201,0)),""))</x:f>
      </x:c>
      <x:c r="R45" s="23" t="str">
        <x:f>IF(C45="","",IFERROR(INDEX('Cohorts'!$F$2:$F$201,MATCH(C45,'Cohorts'!$A$2:$A$201,0)),""))</x:f>
      </x:c>
    </x:row>
    <x:row r="46" ht="60" customHeight="1">
      <x:c r="A46" s="23"/>
      <x:c r="B46" s="23"/>
      <x:c r="C46" s="25" t="str">
        <x:f>IF(B46="","",IFERROR(INDEX('Meetings'!$B$2:$B$201,MATCH(B46,'Meetings'!$A$2:$A$201,0)),""))</x:f>
      </x:c>
      <x:c r="D46" s="24"/>
      <x:c r="E46" s="23"/>
      <x:c r="F46" s="27"/>
      <x:c r="G46" s="23"/>
      <x:c r="H46" s="24"/>
      <x:c r="I46" s="27"/>
      <x:c r="J46" s="27"/>
      <x:c r="K46" s="27"/>
      <x:c r="L46" s="23"/>
      <x:c r="M46" s="23"/>
      <x:c r="N46" s="24"/>
      <x:c r="O46" s="23"/>
      <x:c r="P46" s="25" t="n">
        <x:f>IF(A46="",IF(OR(B46&lt;&gt;"",COUNTA(D46:O46)&gt;0),1,0),(IF(COUNTIF($A$2:$A$201,A46)&gt;1,1,0)+IF(COUNTIF($B$2:$B$201,B46)&gt;1,1,0)+IF(COUNTIF('Meetings'!$A$2:$A$201,B46)&lt;&gt;1,1,0)+IF(IFERROR(INDEX('Meetings'!$J$2:$J$201,MATCH(B46,'Meetings'!$A$2:$A$201,0)),"")&lt;&gt;"Accepted",1,0)+IF(OR(NOT(ISNUMBER(D46)),D46&lt;Q46,D46&gt;R46),1,0)+IF(AND(E46&lt;&gt;"Won",E46&lt;&gt;"Lost",E46&lt;&gt;"Open"),1,0)+IF(AND(E46="Open",H46&lt;&gt;""),1,0)+IF(AND(E46&lt;&gt;"Open",OR(NOT(ISNUMBER(H46)),H46&lt;D46,H46&gt;R46)),1,0)+IF(AND(F46&lt;&gt;"",OR(NOT(ISNUMBER(F46)),F46&lt;0)),1,0)+IF(AND(I46&lt;&gt;"",OR(NOT(ISNUMBER(I46)),I46&lt;0)),1,0)+IF(AND(J46&lt;&gt;"",OR(NOT(ISNUMBER(J46)),J46&lt;0)),1,0)+IF(AND(K46&lt;&gt;"",OR(NOT(ISNUMBER(K46)),K46&lt;0)),1,0)+IF(OR(G46="",G46&lt;&gt;IFERROR(INDEX('Cohorts'!$Q$2:$Q$201,MATCH(C46,'Cohorts'!$A$2:$A$201,0)),""),L46=""),1,0)+IF(AND(E46&lt;&gt;"Won",OR(I46&lt;&gt;"",J46&lt;&gt;"",K46&lt;&gt;"")),1,0)))</x:f>
        <x:v>0</x:v>
      </x:c>
      <x:c r="Q46" s="23" t="str">
        <x:f>IF(B46="","",IFERROR(INDEX('Meetings'!$K$2:$K$201,MATCH(B46,'Meetings'!$A$2:$A$201,0)),""))</x:f>
      </x:c>
      <x:c r="R46" s="23" t="str">
        <x:f>IF(C46="","",IFERROR(INDEX('Cohorts'!$F$2:$F$201,MATCH(C46,'Cohorts'!$A$2:$A$201,0)),""))</x:f>
      </x:c>
    </x:row>
    <x:row r="47" ht="60" customHeight="1">
      <x:c r="A47" s="23"/>
      <x:c r="B47" s="23"/>
      <x:c r="C47" s="25" t="str">
        <x:f>IF(B47="","",IFERROR(INDEX('Meetings'!$B$2:$B$201,MATCH(B47,'Meetings'!$A$2:$A$201,0)),""))</x:f>
      </x:c>
      <x:c r="D47" s="24"/>
      <x:c r="E47" s="23"/>
      <x:c r="F47" s="27"/>
      <x:c r="G47" s="23"/>
      <x:c r="H47" s="24"/>
      <x:c r="I47" s="27"/>
      <x:c r="J47" s="27"/>
      <x:c r="K47" s="27"/>
      <x:c r="L47" s="23"/>
      <x:c r="M47" s="23"/>
      <x:c r="N47" s="24"/>
      <x:c r="O47" s="23"/>
      <x:c r="P47" s="25" t="n">
        <x:f>IF(A47="",IF(OR(B47&lt;&gt;"",COUNTA(D47:O47)&gt;0),1,0),(IF(COUNTIF($A$2:$A$201,A47)&gt;1,1,0)+IF(COUNTIF($B$2:$B$201,B47)&gt;1,1,0)+IF(COUNTIF('Meetings'!$A$2:$A$201,B47)&lt;&gt;1,1,0)+IF(IFERROR(INDEX('Meetings'!$J$2:$J$201,MATCH(B47,'Meetings'!$A$2:$A$201,0)),"")&lt;&gt;"Accepted",1,0)+IF(OR(NOT(ISNUMBER(D47)),D47&lt;Q47,D47&gt;R47),1,0)+IF(AND(E47&lt;&gt;"Won",E47&lt;&gt;"Lost",E47&lt;&gt;"Open"),1,0)+IF(AND(E47="Open",H47&lt;&gt;""),1,0)+IF(AND(E47&lt;&gt;"Open",OR(NOT(ISNUMBER(H47)),H47&lt;D47,H47&gt;R47)),1,0)+IF(AND(F47&lt;&gt;"",OR(NOT(ISNUMBER(F47)),F47&lt;0)),1,0)+IF(AND(I47&lt;&gt;"",OR(NOT(ISNUMBER(I47)),I47&lt;0)),1,0)+IF(AND(J47&lt;&gt;"",OR(NOT(ISNUMBER(J47)),J47&lt;0)),1,0)+IF(AND(K47&lt;&gt;"",OR(NOT(ISNUMBER(K47)),K47&lt;0)),1,0)+IF(OR(G47="",G47&lt;&gt;IFERROR(INDEX('Cohorts'!$Q$2:$Q$201,MATCH(C47,'Cohorts'!$A$2:$A$201,0)),""),L47=""),1,0)+IF(AND(E47&lt;&gt;"Won",OR(I47&lt;&gt;"",J47&lt;&gt;"",K47&lt;&gt;"")),1,0)))</x:f>
        <x:v>0</x:v>
      </x:c>
      <x:c r="Q47" s="23" t="str">
        <x:f>IF(B47="","",IFERROR(INDEX('Meetings'!$K$2:$K$201,MATCH(B47,'Meetings'!$A$2:$A$201,0)),""))</x:f>
      </x:c>
      <x:c r="R47" s="23" t="str">
        <x:f>IF(C47="","",IFERROR(INDEX('Cohorts'!$F$2:$F$201,MATCH(C47,'Cohorts'!$A$2:$A$201,0)),""))</x:f>
      </x:c>
    </x:row>
    <x:row r="48" ht="60" customHeight="1">
      <x:c r="A48" s="23"/>
      <x:c r="B48" s="23"/>
      <x:c r="C48" s="25" t="str">
        <x:f>IF(B48="","",IFERROR(INDEX('Meetings'!$B$2:$B$201,MATCH(B48,'Meetings'!$A$2:$A$201,0)),""))</x:f>
      </x:c>
      <x:c r="D48" s="24"/>
      <x:c r="E48" s="23"/>
      <x:c r="F48" s="27"/>
      <x:c r="G48" s="23"/>
      <x:c r="H48" s="24"/>
      <x:c r="I48" s="27"/>
      <x:c r="J48" s="27"/>
      <x:c r="K48" s="27"/>
      <x:c r="L48" s="23"/>
      <x:c r="M48" s="23"/>
      <x:c r="N48" s="24"/>
      <x:c r="O48" s="23"/>
      <x:c r="P48" s="25" t="n">
        <x:f>IF(A48="",IF(OR(B48&lt;&gt;"",COUNTA(D48:O48)&gt;0),1,0),(IF(COUNTIF($A$2:$A$201,A48)&gt;1,1,0)+IF(COUNTIF($B$2:$B$201,B48)&gt;1,1,0)+IF(COUNTIF('Meetings'!$A$2:$A$201,B48)&lt;&gt;1,1,0)+IF(IFERROR(INDEX('Meetings'!$J$2:$J$201,MATCH(B48,'Meetings'!$A$2:$A$201,0)),"")&lt;&gt;"Accepted",1,0)+IF(OR(NOT(ISNUMBER(D48)),D48&lt;Q48,D48&gt;R48),1,0)+IF(AND(E48&lt;&gt;"Won",E48&lt;&gt;"Lost",E48&lt;&gt;"Open"),1,0)+IF(AND(E48="Open",H48&lt;&gt;""),1,0)+IF(AND(E48&lt;&gt;"Open",OR(NOT(ISNUMBER(H48)),H48&lt;D48,H48&gt;R48)),1,0)+IF(AND(F48&lt;&gt;"",OR(NOT(ISNUMBER(F48)),F48&lt;0)),1,0)+IF(AND(I48&lt;&gt;"",OR(NOT(ISNUMBER(I48)),I48&lt;0)),1,0)+IF(AND(J48&lt;&gt;"",OR(NOT(ISNUMBER(J48)),J48&lt;0)),1,0)+IF(AND(K48&lt;&gt;"",OR(NOT(ISNUMBER(K48)),K48&lt;0)),1,0)+IF(OR(G48="",G48&lt;&gt;IFERROR(INDEX('Cohorts'!$Q$2:$Q$201,MATCH(C48,'Cohorts'!$A$2:$A$201,0)),""),L48=""),1,0)+IF(AND(E48&lt;&gt;"Won",OR(I48&lt;&gt;"",J48&lt;&gt;"",K48&lt;&gt;"")),1,0)))</x:f>
        <x:v>0</x:v>
      </x:c>
      <x:c r="Q48" s="23" t="str">
        <x:f>IF(B48="","",IFERROR(INDEX('Meetings'!$K$2:$K$201,MATCH(B48,'Meetings'!$A$2:$A$201,0)),""))</x:f>
      </x:c>
      <x:c r="R48" s="23" t="str">
        <x:f>IF(C48="","",IFERROR(INDEX('Cohorts'!$F$2:$F$201,MATCH(C48,'Cohorts'!$A$2:$A$201,0)),""))</x:f>
      </x:c>
    </x:row>
    <x:row r="49" ht="60" customHeight="1">
      <x:c r="A49" s="23"/>
      <x:c r="B49" s="23"/>
      <x:c r="C49" s="25" t="str">
        <x:f>IF(B49="","",IFERROR(INDEX('Meetings'!$B$2:$B$201,MATCH(B49,'Meetings'!$A$2:$A$201,0)),""))</x:f>
      </x:c>
      <x:c r="D49" s="24"/>
      <x:c r="E49" s="23"/>
      <x:c r="F49" s="27"/>
      <x:c r="G49" s="23"/>
      <x:c r="H49" s="24"/>
      <x:c r="I49" s="27"/>
      <x:c r="J49" s="27"/>
      <x:c r="K49" s="27"/>
      <x:c r="L49" s="23"/>
      <x:c r="M49" s="23"/>
      <x:c r="N49" s="24"/>
      <x:c r="O49" s="23"/>
      <x:c r="P49" s="25" t="n">
        <x:f>IF(A49="",IF(OR(B49&lt;&gt;"",COUNTA(D49:O49)&gt;0),1,0),(IF(COUNTIF($A$2:$A$201,A49)&gt;1,1,0)+IF(COUNTIF($B$2:$B$201,B49)&gt;1,1,0)+IF(COUNTIF('Meetings'!$A$2:$A$201,B49)&lt;&gt;1,1,0)+IF(IFERROR(INDEX('Meetings'!$J$2:$J$201,MATCH(B49,'Meetings'!$A$2:$A$201,0)),"")&lt;&gt;"Accepted",1,0)+IF(OR(NOT(ISNUMBER(D49)),D49&lt;Q49,D49&gt;R49),1,0)+IF(AND(E49&lt;&gt;"Won",E49&lt;&gt;"Lost",E49&lt;&gt;"Open"),1,0)+IF(AND(E49="Open",H49&lt;&gt;""),1,0)+IF(AND(E49&lt;&gt;"Open",OR(NOT(ISNUMBER(H49)),H49&lt;D49,H49&gt;R49)),1,0)+IF(AND(F49&lt;&gt;"",OR(NOT(ISNUMBER(F49)),F49&lt;0)),1,0)+IF(AND(I49&lt;&gt;"",OR(NOT(ISNUMBER(I49)),I49&lt;0)),1,0)+IF(AND(J49&lt;&gt;"",OR(NOT(ISNUMBER(J49)),J49&lt;0)),1,0)+IF(AND(K49&lt;&gt;"",OR(NOT(ISNUMBER(K49)),K49&lt;0)),1,0)+IF(OR(G49="",G49&lt;&gt;IFERROR(INDEX('Cohorts'!$Q$2:$Q$201,MATCH(C49,'Cohorts'!$A$2:$A$201,0)),""),L49=""),1,0)+IF(AND(E49&lt;&gt;"Won",OR(I49&lt;&gt;"",J49&lt;&gt;"",K49&lt;&gt;"")),1,0)))</x:f>
        <x:v>0</x:v>
      </x:c>
      <x:c r="Q49" s="23" t="str">
        <x:f>IF(B49="","",IFERROR(INDEX('Meetings'!$K$2:$K$201,MATCH(B49,'Meetings'!$A$2:$A$201,0)),""))</x:f>
      </x:c>
      <x:c r="R49" s="23" t="str">
        <x:f>IF(C49="","",IFERROR(INDEX('Cohorts'!$F$2:$F$201,MATCH(C49,'Cohorts'!$A$2:$A$201,0)),""))</x:f>
      </x:c>
    </x:row>
    <x:row r="50" ht="60" customHeight="1">
      <x:c r="A50" s="23"/>
      <x:c r="B50" s="23"/>
      <x:c r="C50" s="25" t="str">
        <x:f>IF(B50="","",IFERROR(INDEX('Meetings'!$B$2:$B$201,MATCH(B50,'Meetings'!$A$2:$A$201,0)),""))</x:f>
      </x:c>
      <x:c r="D50" s="24"/>
      <x:c r="E50" s="23"/>
      <x:c r="F50" s="27"/>
      <x:c r="G50" s="23"/>
      <x:c r="H50" s="24"/>
      <x:c r="I50" s="27"/>
      <x:c r="J50" s="27"/>
      <x:c r="K50" s="27"/>
      <x:c r="L50" s="23"/>
      <x:c r="M50" s="23"/>
      <x:c r="N50" s="24"/>
      <x:c r="O50" s="23"/>
      <x:c r="P50" s="25" t="n">
        <x:f>IF(A50="",IF(OR(B50&lt;&gt;"",COUNTA(D50:O50)&gt;0),1,0),(IF(COUNTIF($A$2:$A$201,A50)&gt;1,1,0)+IF(COUNTIF($B$2:$B$201,B50)&gt;1,1,0)+IF(COUNTIF('Meetings'!$A$2:$A$201,B50)&lt;&gt;1,1,0)+IF(IFERROR(INDEX('Meetings'!$J$2:$J$201,MATCH(B50,'Meetings'!$A$2:$A$201,0)),"")&lt;&gt;"Accepted",1,0)+IF(OR(NOT(ISNUMBER(D50)),D50&lt;Q50,D50&gt;R50),1,0)+IF(AND(E50&lt;&gt;"Won",E50&lt;&gt;"Lost",E50&lt;&gt;"Open"),1,0)+IF(AND(E50="Open",H50&lt;&gt;""),1,0)+IF(AND(E50&lt;&gt;"Open",OR(NOT(ISNUMBER(H50)),H50&lt;D50,H50&gt;R50)),1,0)+IF(AND(F50&lt;&gt;"",OR(NOT(ISNUMBER(F50)),F50&lt;0)),1,0)+IF(AND(I50&lt;&gt;"",OR(NOT(ISNUMBER(I50)),I50&lt;0)),1,0)+IF(AND(J50&lt;&gt;"",OR(NOT(ISNUMBER(J50)),J50&lt;0)),1,0)+IF(AND(K50&lt;&gt;"",OR(NOT(ISNUMBER(K50)),K50&lt;0)),1,0)+IF(OR(G50="",G50&lt;&gt;IFERROR(INDEX('Cohorts'!$Q$2:$Q$201,MATCH(C50,'Cohorts'!$A$2:$A$201,0)),""),L50=""),1,0)+IF(AND(E50&lt;&gt;"Won",OR(I50&lt;&gt;"",J50&lt;&gt;"",K50&lt;&gt;"")),1,0)))</x:f>
        <x:v>0</x:v>
      </x:c>
      <x:c r="Q50" s="23" t="str">
        <x:f>IF(B50="","",IFERROR(INDEX('Meetings'!$K$2:$K$201,MATCH(B50,'Meetings'!$A$2:$A$201,0)),""))</x:f>
      </x:c>
      <x:c r="R50" s="23" t="str">
        <x:f>IF(C50="","",IFERROR(INDEX('Cohorts'!$F$2:$F$201,MATCH(C50,'Cohorts'!$A$2:$A$201,0)),""))</x:f>
      </x:c>
    </x:row>
    <x:row r="51" ht="60" customHeight="1">
      <x:c r="A51" s="23"/>
      <x:c r="B51" s="23"/>
      <x:c r="C51" s="25" t="str">
        <x:f>IF(B51="","",IFERROR(INDEX('Meetings'!$B$2:$B$201,MATCH(B51,'Meetings'!$A$2:$A$201,0)),""))</x:f>
      </x:c>
      <x:c r="D51" s="24"/>
      <x:c r="E51" s="23"/>
      <x:c r="F51" s="27"/>
      <x:c r="G51" s="23"/>
      <x:c r="H51" s="24"/>
      <x:c r="I51" s="27"/>
      <x:c r="J51" s="27"/>
      <x:c r="K51" s="27"/>
      <x:c r="L51" s="23"/>
      <x:c r="M51" s="23"/>
      <x:c r="N51" s="24"/>
      <x:c r="O51" s="23"/>
      <x:c r="P51" s="25" t="n">
        <x:f>IF(A51="",IF(OR(B51&lt;&gt;"",COUNTA(D51:O51)&gt;0),1,0),(IF(COUNTIF($A$2:$A$201,A51)&gt;1,1,0)+IF(COUNTIF($B$2:$B$201,B51)&gt;1,1,0)+IF(COUNTIF('Meetings'!$A$2:$A$201,B51)&lt;&gt;1,1,0)+IF(IFERROR(INDEX('Meetings'!$J$2:$J$201,MATCH(B51,'Meetings'!$A$2:$A$201,0)),"")&lt;&gt;"Accepted",1,0)+IF(OR(NOT(ISNUMBER(D51)),D51&lt;Q51,D51&gt;R51),1,0)+IF(AND(E51&lt;&gt;"Won",E51&lt;&gt;"Lost",E51&lt;&gt;"Open"),1,0)+IF(AND(E51="Open",H51&lt;&gt;""),1,0)+IF(AND(E51&lt;&gt;"Open",OR(NOT(ISNUMBER(H51)),H51&lt;D51,H51&gt;R51)),1,0)+IF(AND(F51&lt;&gt;"",OR(NOT(ISNUMBER(F51)),F51&lt;0)),1,0)+IF(AND(I51&lt;&gt;"",OR(NOT(ISNUMBER(I51)),I51&lt;0)),1,0)+IF(AND(J51&lt;&gt;"",OR(NOT(ISNUMBER(J51)),J51&lt;0)),1,0)+IF(AND(K51&lt;&gt;"",OR(NOT(ISNUMBER(K51)),K51&lt;0)),1,0)+IF(OR(G51="",G51&lt;&gt;IFERROR(INDEX('Cohorts'!$Q$2:$Q$201,MATCH(C51,'Cohorts'!$A$2:$A$201,0)),""),L51=""),1,0)+IF(AND(E51&lt;&gt;"Won",OR(I51&lt;&gt;"",J51&lt;&gt;"",K51&lt;&gt;"")),1,0)))</x:f>
        <x:v>0</x:v>
      </x:c>
      <x:c r="Q51" s="23" t="str">
        <x:f>IF(B51="","",IFERROR(INDEX('Meetings'!$K$2:$K$201,MATCH(B51,'Meetings'!$A$2:$A$201,0)),""))</x:f>
      </x:c>
      <x:c r="R51" s="23" t="str">
        <x:f>IF(C51="","",IFERROR(INDEX('Cohorts'!$F$2:$F$201,MATCH(C51,'Cohorts'!$A$2:$A$201,0)),""))</x:f>
      </x:c>
    </x:row>
    <x:row r="52" ht="60" customHeight="1">
      <x:c r="A52" s="23"/>
      <x:c r="B52" s="23"/>
      <x:c r="C52" s="25" t="str">
        <x:f>IF(B52="","",IFERROR(INDEX('Meetings'!$B$2:$B$201,MATCH(B52,'Meetings'!$A$2:$A$201,0)),""))</x:f>
      </x:c>
      <x:c r="D52" s="24"/>
      <x:c r="E52" s="23"/>
      <x:c r="F52" s="27"/>
      <x:c r="G52" s="23"/>
      <x:c r="H52" s="24"/>
      <x:c r="I52" s="27"/>
      <x:c r="J52" s="27"/>
      <x:c r="K52" s="27"/>
      <x:c r="L52" s="23"/>
      <x:c r="M52" s="23"/>
      <x:c r="N52" s="24"/>
      <x:c r="O52" s="23"/>
      <x:c r="P52" s="25" t="n">
        <x:f>IF(A52="",IF(OR(B52&lt;&gt;"",COUNTA(D52:O52)&gt;0),1,0),(IF(COUNTIF($A$2:$A$201,A52)&gt;1,1,0)+IF(COUNTIF($B$2:$B$201,B52)&gt;1,1,0)+IF(COUNTIF('Meetings'!$A$2:$A$201,B52)&lt;&gt;1,1,0)+IF(IFERROR(INDEX('Meetings'!$J$2:$J$201,MATCH(B52,'Meetings'!$A$2:$A$201,0)),"")&lt;&gt;"Accepted",1,0)+IF(OR(NOT(ISNUMBER(D52)),D52&lt;Q52,D52&gt;R52),1,0)+IF(AND(E52&lt;&gt;"Won",E52&lt;&gt;"Lost",E52&lt;&gt;"Open"),1,0)+IF(AND(E52="Open",H52&lt;&gt;""),1,0)+IF(AND(E52&lt;&gt;"Open",OR(NOT(ISNUMBER(H52)),H52&lt;D52,H52&gt;R52)),1,0)+IF(AND(F52&lt;&gt;"",OR(NOT(ISNUMBER(F52)),F52&lt;0)),1,0)+IF(AND(I52&lt;&gt;"",OR(NOT(ISNUMBER(I52)),I52&lt;0)),1,0)+IF(AND(J52&lt;&gt;"",OR(NOT(ISNUMBER(J52)),J52&lt;0)),1,0)+IF(AND(K52&lt;&gt;"",OR(NOT(ISNUMBER(K52)),K52&lt;0)),1,0)+IF(OR(G52="",G52&lt;&gt;IFERROR(INDEX('Cohorts'!$Q$2:$Q$201,MATCH(C52,'Cohorts'!$A$2:$A$201,0)),""),L52=""),1,0)+IF(AND(E52&lt;&gt;"Won",OR(I52&lt;&gt;"",J52&lt;&gt;"",K52&lt;&gt;"")),1,0)))</x:f>
        <x:v>0</x:v>
      </x:c>
      <x:c r="Q52" s="23" t="str">
        <x:f>IF(B52="","",IFERROR(INDEX('Meetings'!$K$2:$K$201,MATCH(B52,'Meetings'!$A$2:$A$201,0)),""))</x:f>
      </x:c>
      <x:c r="R52" s="23" t="str">
        <x:f>IF(C52="","",IFERROR(INDEX('Cohorts'!$F$2:$F$201,MATCH(C52,'Cohorts'!$A$2:$A$201,0)),""))</x:f>
      </x:c>
    </x:row>
    <x:row r="53" ht="60" customHeight="1">
      <x:c r="A53" s="23"/>
      <x:c r="B53" s="23"/>
      <x:c r="C53" s="25" t="str">
        <x:f>IF(B53="","",IFERROR(INDEX('Meetings'!$B$2:$B$201,MATCH(B53,'Meetings'!$A$2:$A$201,0)),""))</x:f>
      </x:c>
      <x:c r="D53" s="24"/>
      <x:c r="E53" s="23"/>
      <x:c r="F53" s="27"/>
      <x:c r="G53" s="23"/>
      <x:c r="H53" s="24"/>
      <x:c r="I53" s="27"/>
      <x:c r="J53" s="27"/>
      <x:c r="K53" s="27"/>
      <x:c r="L53" s="23"/>
      <x:c r="M53" s="23"/>
      <x:c r="N53" s="24"/>
      <x:c r="O53" s="23"/>
      <x:c r="P53" s="25" t="n">
        <x:f>IF(A53="",IF(OR(B53&lt;&gt;"",COUNTA(D53:O53)&gt;0),1,0),(IF(COUNTIF($A$2:$A$201,A53)&gt;1,1,0)+IF(COUNTIF($B$2:$B$201,B53)&gt;1,1,0)+IF(COUNTIF('Meetings'!$A$2:$A$201,B53)&lt;&gt;1,1,0)+IF(IFERROR(INDEX('Meetings'!$J$2:$J$201,MATCH(B53,'Meetings'!$A$2:$A$201,0)),"")&lt;&gt;"Accepted",1,0)+IF(OR(NOT(ISNUMBER(D53)),D53&lt;Q53,D53&gt;R53),1,0)+IF(AND(E53&lt;&gt;"Won",E53&lt;&gt;"Lost",E53&lt;&gt;"Open"),1,0)+IF(AND(E53="Open",H53&lt;&gt;""),1,0)+IF(AND(E53&lt;&gt;"Open",OR(NOT(ISNUMBER(H53)),H53&lt;D53,H53&gt;R53)),1,0)+IF(AND(F53&lt;&gt;"",OR(NOT(ISNUMBER(F53)),F53&lt;0)),1,0)+IF(AND(I53&lt;&gt;"",OR(NOT(ISNUMBER(I53)),I53&lt;0)),1,0)+IF(AND(J53&lt;&gt;"",OR(NOT(ISNUMBER(J53)),J53&lt;0)),1,0)+IF(AND(K53&lt;&gt;"",OR(NOT(ISNUMBER(K53)),K53&lt;0)),1,0)+IF(OR(G53="",G53&lt;&gt;IFERROR(INDEX('Cohorts'!$Q$2:$Q$201,MATCH(C53,'Cohorts'!$A$2:$A$201,0)),""),L53=""),1,0)+IF(AND(E53&lt;&gt;"Won",OR(I53&lt;&gt;"",J53&lt;&gt;"",K53&lt;&gt;"")),1,0)))</x:f>
        <x:v>0</x:v>
      </x:c>
      <x:c r="Q53" s="23" t="str">
        <x:f>IF(B53="","",IFERROR(INDEX('Meetings'!$K$2:$K$201,MATCH(B53,'Meetings'!$A$2:$A$201,0)),""))</x:f>
      </x:c>
      <x:c r="R53" s="23" t="str">
        <x:f>IF(C53="","",IFERROR(INDEX('Cohorts'!$F$2:$F$201,MATCH(C53,'Cohorts'!$A$2:$A$201,0)),""))</x:f>
      </x:c>
    </x:row>
    <x:row r="54" ht="60" customHeight="1">
      <x:c r="A54" s="23"/>
      <x:c r="B54" s="23"/>
      <x:c r="C54" s="25" t="str">
        <x:f>IF(B54="","",IFERROR(INDEX('Meetings'!$B$2:$B$201,MATCH(B54,'Meetings'!$A$2:$A$201,0)),""))</x:f>
      </x:c>
      <x:c r="D54" s="24"/>
      <x:c r="E54" s="23"/>
      <x:c r="F54" s="27"/>
      <x:c r="G54" s="23"/>
      <x:c r="H54" s="24"/>
      <x:c r="I54" s="27"/>
      <x:c r="J54" s="27"/>
      <x:c r="K54" s="27"/>
      <x:c r="L54" s="23"/>
      <x:c r="M54" s="23"/>
      <x:c r="N54" s="24"/>
      <x:c r="O54" s="23"/>
      <x:c r="P54" s="25" t="n">
        <x:f>IF(A54="",IF(OR(B54&lt;&gt;"",COUNTA(D54:O54)&gt;0),1,0),(IF(COUNTIF($A$2:$A$201,A54)&gt;1,1,0)+IF(COUNTIF($B$2:$B$201,B54)&gt;1,1,0)+IF(COUNTIF('Meetings'!$A$2:$A$201,B54)&lt;&gt;1,1,0)+IF(IFERROR(INDEX('Meetings'!$J$2:$J$201,MATCH(B54,'Meetings'!$A$2:$A$201,0)),"")&lt;&gt;"Accepted",1,0)+IF(OR(NOT(ISNUMBER(D54)),D54&lt;Q54,D54&gt;R54),1,0)+IF(AND(E54&lt;&gt;"Won",E54&lt;&gt;"Lost",E54&lt;&gt;"Open"),1,0)+IF(AND(E54="Open",H54&lt;&gt;""),1,0)+IF(AND(E54&lt;&gt;"Open",OR(NOT(ISNUMBER(H54)),H54&lt;D54,H54&gt;R54)),1,0)+IF(AND(F54&lt;&gt;"",OR(NOT(ISNUMBER(F54)),F54&lt;0)),1,0)+IF(AND(I54&lt;&gt;"",OR(NOT(ISNUMBER(I54)),I54&lt;0)),1,0)+IF(AND(J54&lt;&gt;"",OR(NOT(ISNUMBER(J54)),J54&lt;0)),1,0)+IF(AND(K54&lt;&gt;"",OR(NOT(ISNUMBER(K54)),K54&lt;0)),1,0)+IF(OR(G54="",G54&lt;&gt;IFERROR(INDEX('Cohorts'!$Q$2:$Q$201,MATCH(C54,'Cohorts'!$A$2:$A$201,0)),""),L54=""),1,0)+IF(AND(E54&lt;&gt;"Won",OR(I54&lt;&gt;"",J54&lt;&gt;"",K54&lt;&gt;"")),1,0)))</x:f>
        <x:v>0</x:v>
      </x:c>
      <x:c r="Q54" s="23" t="str">
        <x:f>IF(B54="","",IFERROR(INDEX('Meetings'!$K$2:$K$201,MATCH(B54,'Meetings'!$A$2:$A$201,0)),""))</x:f>
      </x:c>
      <x:c r="R54" s="23" t="str">
        <x:f>IF(C54="","",IFERROR(INDEX('Cohorts'!$F$2:$F$201,MATCH(C54,'Cohorts'!$A$2:$A$201,0)),""))</x:f>
      </x:c>
    </x:row>
    <x:row r="55" ht="60" customHeight="1">
      <x:c r="A55" s="23"/>
      <x:c r="B55" s="23"/>
      <x:c r="C55" s="25" t="str">
        <x:f>IF(B55="","",IFERROR(INDEX('Meetings'!$B$2:$B$201,MATCH(B55,'Meetings'!$A$2:$A$201,0)),""))</x:f>
      </x:c>
      <x:c r="D55" s="24"/>
      <x:c r="E55" s="23"/>
      <x:c r="F55" s="27"/>
      <x:c r="G55" s="23"/>
      <x:c r="H55" s="24"/>
      <x:c r="I55" s="27"/>
      <x:c r="J55" s="27"/>
      <x:c r="K55" s="27"/>
      <x:c r="L55" s="23"/>
      <x:c r="M55" s="23"/>
      <x:c r="N55" s="24"/>
      <x:c r="O55" s="23"/>
      <x:c r="P55" s="25" t="n">
        <x:f>IF(A55="",IF(OR(B55&lt;&gt;"",COUNTA(D55:O55)&gt;0),1,0),(IF(COUNTIF($A$2:$A$201,A55)&gt;1,1,0)+IF(COUNTIF($B$2:$B$201,B55)&gt;1,1,0)+IF(COUNTIF('Meetings'!$A$2:$A$201,B55)&lt;&gt;1,1,0)+IF(IFERROR(INDEX('Meetings'!$J$2:$J$201,MATCH(B55,'Meetings'!$A$2:$A$201,0)),"")&lt;&gt;"Accepted",1,0)+IF(OR(NOT(ISNUMBER(D55)),D55&lt;Q55,D55&gt;R55),1,0)+IF(AND(E55&lt;&gt;"Won",E55&lt;&gt;"Lost",E55&lt;&gt;"Open"),1,0)+IF(AND(E55="Open",H55&lt;&gt;""),1,0)+IF(AND(E55&lt;&gt;"Open",OR(NOT(ISNUMBER(H55)),H55&lt;D55,H55&gt;R55)),1,0)+IF(AND(F55&lt;&gt;"",OR(NOT(ISNUMBER(F55)),F55&lt;0)),1,0)+IF(AND(I55&lt;&gt;"",OR(NOT(ISNUMBER(I55)),I55&lt;0)),1,0)+IF(AND(J55&lt;&gt;"",OR(NOT(ISNUMBER(J55)),J55&lt;0)),1,0)+IF(AND(K55&lt;&gt;"",OR(NOT(ISNUMBER(K55)),K55&lt;0)),1,0)+IF(OR(G55="",G55&lt;&gt;IFERROR(INDEX('Cohorts'!$Q$2:$Q$201,MATCH(C55,'Cohorts'!$A$2:$A$201,0)),""),L55=""),1,0)+IF(AND(E55&lt;&gt;"Won",OR(I55&lt;&gt;"",J55&lt;&gt;"",K55&lt;&gt;"")),1,0)))</x:f>
        <x:v>0</x:v>
      </x:c>
      <x:c r="Q55" s="23" t="str">
        <x:f>IF(B55="","",IFERROR(INDEX('Meetings'!$K$2:$K$201,MATCH(B55,'Meetings'!$A$2:$A$201,0)),""))</x:f>
      </x:c>
      <x:c r="R55" s="23" t="str">
        <x:f>IF(C55="","",IFERROR(INDEX('Cohorts'!$F$2:$F$201,MATCH(C55,'Cohorts'!$A$2:$A$201,0)),""))</x:f>
      </x:c>
    </x:row>
    <x:row r="56" ht="60" customHeight="1">
      <x:c r="A56" s="23"/>
      <x:c r="B56" s="23"/>
      <x:c r="C56" s="25" t="str">
        <x:f>IF(B56="","",IFERROR(INDEX('Meetings'!$B$2:$B$201,MATCH(B56,'Meetings'!$A$2:$A$201,0)),""))</x:f>
      </x:c>
      <x:c r="D56" s="24"/>
      <x:c r="E56" s="23"/>
      <x:c r="F56" s="27"/>
      <x:c r="G56" s="23"/>
      <x:c r="H56" s="24"/>
      <x:c r="I56" s="27"/>
      <x:c r="J56" s="27"/>
      <x:c r="K56" s="27"/>
      <x:c r="L56" s="23"/>
      <x:c r="M56" s="23"/>
      <x:c r="N56" s="24"/>
      <x:c r="O56" s="23"/>
      <x:c r="P56" s="25" t="n">
        <x:f>IF(A56="",IF(OR(B56&lt;&gt;"",COUNTA(D56:O56)&gt;0),1,0),(IF(COUNTIF($A$2:$A$201,A56)&gt;1,1,0)+IF(COUNTIF($B$2:$B$201,B56)&gt;1,1,0)+IF(COUNTIF('Meetings'!$A$2:$A$201,B56)&lt;&gt;1,1,0)+IF(IFERROR(INDEX('Meetings'!$J$2:$J$201,MATCH(B56,'Meetings'!$A$2:$A$201,0)),"")&lt;&gt;"Accepted",1,0)+IF(OR(NOT(ISNUMBER(D56)),D56&lt;Q56,D56&gt;R56),1,0)+IF(AND(E56&lt;&gt;"Won",E56&lt;&gt;"Lost",E56&lt;&gt;"Open"),1,0)+IF(AND(E56="Open",H56&lt;&gt;""),1,0)+IF(AND(E56&lt;&gt;"Open",OR(NOT(ISNUMBER(H56)),H56&lt;D56,H56&gt;R56)),1,0)+IF(AND(F56&lt;&gt;"",OR(NOT(ISNUMBER(F56)),F56&lt;0)),1,0)+IF(AND(I56&lt;&gt;"",OR(NOT(ISNUMBER(I56)),I56&lt;0)),1,0)+IF(AND(J56&lt;&gt;"",OR(NOT(ISNUMBER(J56)),J56&lt;0)),1,0)+IF(AND(K56&lt;&gt;"",OR(NOT(ISNUMBER(K56)),K56&lt;0)),1,0)+IF(OR(G56="",G56&lt;&gt;IFERROR(INDEX('Cohorts'!$Q$2:$Q$201,MATCH(C56,'Cohorts'!$A$2:$A$201,0)),""),L56=""),1,0)+IF(AND(E56&lt;&gt;"Won",OR(I56&lt;&gt;"",J56&lt;&gt;"",K56&lt;&gt;"")),1,0)))</x:f>
        <x:v>0</x:v>
      </x:c>
      <x:c r="Q56" s="23" t="str">
        <x:f>IF(B56="","",IFERROR(INDEX('Meetings'!$K$2:$K$201,MATCH(B56,'Meetings'!$A$2:$A$201,0)),""))</x:f>
      </x:c>
      <x:c r="R56" s="23" t="str">
        <x:f>IF(C56="","",IFERROR(INDEX('Cohorts'!$F$2:$F$201,MATCH(C56,'Cohorts'!$A$2:$A$201,0)),""))</x:f>
      </x:c>
    </x:row>
    <x:row r="57" ht="60" customHeight="1">
      <x:c r="A57" s="23"/>
      <x:c r="B57" s="23"/>
      <x:c r="C57" s="25" t="str">
        <x:f>IF(B57="","",IFERROR(INDEX('Meetings'!$B$2:$B$201,MATCH(B57,'Meetings'!$A$2:$A$201,0)),""))</x:f>
      </x:c>
      <x:c r="D57" s="24"/>
      <x:c r="E57" s="23"/>
      <x:c r="F57" s="27"/>
      <x:c r="G57" s="23"/>
      <x:c r="H57" s="24"/>
      <x:c r="I57" s="27"/>
      <x:c r="J57" s="27"/>
      <x:c r="K57" s="27"/>
      <x:c r="L57" s="23"/>
      <x:c r="M57" s="23"/>
      <x:c r="N57" s="24"/>
      <x:c r="O57" s="23"/>
      <x:c r="P57" s="25" t="n">
        <x:f>IF(A57="",IF(OR(B57&lt;&gt;"",COUNTA(D57:O57)&gt;0),1,0),(IF(COUNTIF($A$2:$A$201,A57)&gt;1,1,0)+IF(COUNTIF($B$2:$B$201,B57)&gt;1,1,0)+IF(COUNTIF('Meetings'!$A$2:$A$201,B57)&lt;&gt;1,1,0)+IF(IFERROR(INDEX('Meetings'!$J$2:$J$201,MATCH(B57,'Meetings'!$A$2:$A$201,0)),"")&lt;&gt;"Accepted",1,0)+IF(OR(NOT(ISNUMBER(D57)),D57&lt;Q57,D57&gt;R57),1,0)+IF(AND(E57&lt;&gt;"Won",E57&lt;&gt;"Lost",E57&lt;&gt;"Open"),1,0)+IF(AND(E57="Open",H57&lt;&gt;""),1,0)+IF(AND(E57&lt;&gt;"Open",OR(NOT(ISNUMBER(H57)),H57&lt;D57,H57&gt;R57)),1,0)+IF(AND(F57&lt;&gt;"",OR(NOT(ISNUMBER(F57)),F57&lt;0)),1,0)+IF(AND(I57&lt;&gt;"",OR(NOT(ISNUMBER(I57)),I57&lt;0)),1,0)+IF(AND(J57&lt;&gt;"",OR(NOT(ISNUMBER(J57)),J57&lt;0)),1,0)+IF(AND(K57&lt;&gt;"",OR(NOT(ISNUMBER(K57)),K57&lt;0)),1,0)+IF(OR(G57="",G57&lt;&gt;IFERROR(INDEX('Cohorts'!$Q$2:$Q$201,MATCH(C57,'Cohorts'!$A$2:$A$201,0)),""),L57=""),1,0)+IF(AND(E57&lt;&gt;"Won",OR(I57&lt;&gt;"",J57&lt;&gt;"",K57&lt;&gt;"")),1,0)))</x:f>
        <x:v>0</x:v>
      </x:c>
      <x:c r="Q57" s="23" t="str">
        <x:f>IF(B57="","",IFERROR(INDEX('Meetings'!$K$2:$K$201,MATCH(B57,'Meetings'!$A$2:$A$201,0)),""))</x:f>
      </x:c>
      <x:c r="R57" s="23" t="str">
        <x:f>IF(C57="","",IFERROR(INDEX('Cohorts'!$F$2:$F$201,MATCH(C57,'Cohorts'!$A$2:$A$201,0)),""))</x:f>
      </x:c>
    </x:row>
    <x:row r="58" ht="60" customHeight="1">
      <x:c r="A58" s="23"/>
      <x:c r="B58" s="23"/>
      <x:c r="C58" s="25" t="str">
        <x:f>IF(B58="","",IFERROR(INDEX('Meetings'!$B$2:$B$201,MATCH(B58,'Meetings'!$A$2:$A$201,0)),""))</x:f>
      </x:c>
      <x:c r="D58" s="24"/>
      <x:c r="E58" s="23"/>
      <x:c r="F58" s="27"/>
      <x:c r="G58" s="23"/>
      <x:c r="H58" s="24"/>
      <x:c r="I58" s="27"/>
      <x:c r="J58" s="27"/>
      <x:c r="K58" s="27"/>
      <x:c r="L58" s="23"/>
      <x:c r="M58" s="23"/>
      <x:c r="N58" s="24"/>
      <x:c r="O58" s="23"/>
      <x:c r="P58" s="25" t="n">
        <x:f>IF(A58="",IF(OR(B58&lt;&gt;"",COUNTA(D58:O58)&gt;0),1,0),(IF(COUNTIF($A$2:$A$201,A58)&gt;1,1,0)+IF(COUNTIF($B$2:$B$201,B58)&gt;1,1,0)+IF(COUNTIF('Meetings'!$A$2:$A$201,B58)&lt;&gt;1,1,0)+IF(IFERROR(INDEX('Meetings'!$J$2:$J$201,MATCH(B58,'Meetings'!$A$2:$A$201,0)),"")&lt;&gt;"Accepted",1,0)+IF(OR(NOT(ISNUMBER(D58)),D58&lt;Q58,D58&gt;R58),1,0)+IF(AND(E58&lt;&gt;"Won",E58&lt;&gt;"Lost",E58&lt;&gt;"Open"),1,0)+IF(AND(E58="Open",H58&lt;&gt;""),1,0)+IF(AND(E58&lt;&gt;"Open",OR(NOT(ISNUMBER(H58)),H58&lt;D58,H58&gt;R58)),1,0)+IF(AND(F58&lt;&gt;"",OR(NOT(ISNUMBER(F58)),F58&lt;0)),1,0)+IF(AND(I58&lt;&gt;"",OR(NOT(ISNUMBER(I58)),I58&lt;0)),1,0)+IF(AND(J58&lt;&gt;"",OR(NOT(ISNUMBER(J58)),J58&lt;0)),1,0)+IF(AND(K58&lt;&gt;"",OR(NOT(ISNUMBER(K58)),K58&lt;0)),1,0)+IF(OR(G58="",G58&lt;&gt;IFERROR(INDEX('Cohorts'!$Q$2:$Q$201,MATCH(C58,'Cohorts'!$A$2:$A$201,0)),""),L58=""),1,0)+IF(AND(E58&lt;&gt;"Won",OR(I58&lt;&gt;"",J58&lt;&gt;"",K58&lt;&gt;"")),1,0)))</x:f>
        <x:v>0</x:v>
      </x:c>
      <x:c r="Q58" s="23" t="str">
        <x:f>IF(B58="","",IFERROR(INDEX('Meetings'!$K$2:$K$201,MATCH(B58,'Meetings'!$A$2:$A$201,0)),""))</x:f>
      </x:c>
      <x:c r="R58" s="23" t="str">
        <x:f>IF(C58="","",IFERROR(INDEX('Cohorts'!$F$2:$F$201,MATCH(C58,'Cohorts'!$A$2:$A$201,0)),""))</x:f>
      </x:c>
    </x:row>
    <x:row r="59" ht="60" customHeight="1">
      <x:c r="A59" s="23"/>
      <x:c r="B59" s="23"/>
      <x:c r="C59" s="25" t="str">
        <x:f>IF(B59="","",IFERROR(INDEX('Meetings'!$B$2:$B$201,MATCH(B59,'Meetings'!$A$2:$A$201,0)),""))</x:f>
      </x:c>
      <x:c r="D59" s="24"/>
      <x:c r="E59" s="23"/>
      <x:c r="F59" s="27"/>
      <x:c r="G59" s="23"/>
      <x:c r="H59" s="24"/>
      <x:c r="I59" s="27"/>
      <x:c r="J59" s="27"/>
      <x:c r="K59" s="27"/>
      <x:c r="L59" s="23"/>
      <x:c r="M59" s="23"/>
      <x:c r="N59" s="24"/>
      <x:c r="O59" s="23"/>
      <x:c r="P59" s="25" t="n">
        <x:f>IF(A59="",IF(OR(B59&lt;&gt;"",COUNTA(D59:O59)&gt;0),1,0),(IF(COUNTIF($A$2:$A$201,A59)&gt;1,1,0)+IF(COUNTIF($B$2:$B$201,B59)&gt;1,1,0)+IF(COUNTIF('Meetings'!$A$2:$A$201,B59)&lt;&gt;1,1,0)+IF(IFERROR(INDEX('Meetings'!$J$2:$J$201,MATCH(B59,'Meetings'!$A$2:$A$201,0)),"")&lt;&gt;"Accepted",1,0)+IF(OR(NOT(ISNUMBER(D59)),D59&lt;Q59,D59&gt;R59),1,0)+IF(AND(E59&lt;&gt;"Won",E59&lt;&gt;"Lost",E59&lt;&gt;"Open"),1,0)+IF(AND(E59="Open",H59&lt;&gt;""),1,0)+IF(AND(E59&lt;&gt;"Open",OR(NOT(ISNUMBER(H59)),H59&lt;D59,H59&gt;R59)),1,0)+IF(AND(F59&lt;&gt;"",OR(NOT(ISNUMBER(F59)),F59&lt;0)),1,0)+IF(AND(I59&lt;&gt;"",OR(NOT(ISNUMBER(I59)),I59&lt;0)),1,0)+IF(AND(J59&lt;&gt;"",OR(NOT(ISNUMBER(J59)),J59&lt;0)),1,0)+IF(AND(K59&lt;&gt;"",OR(NOT(ISNUMBER(K59)),K59&lt;0)),1,0)+IF(OR(G59="",G59&lt;&gt;IFERROR(INDEX('Cohorts'!$Q$2:$Q$201,MATCH(C59,'Cohorts'!$A$2:$A$201,0)),""),L59=""),1,0)+IF(AND(E59&lt;&gt;"Won",OR(I59&lt;&gt;"",J59&lt;&gt;"",K59&lt;&gt;"")),1,0)))</x:f>
        <x:v>0</x:v>
      </x:c>
      <x:c r="Q59" s="23" t="str">
        <x:f>IF(B59="","",IFERROR(INDEX('Meetings'!$K$2:$K$201,MATCH(B59,'Meetings'!$A$2:$A$201,0)),""))</x:f>
      </x:c>
      <x:c r="R59" s="23" t="str">
        <x:f>IF(C59="","",IFERROR(INDEX('Cohorts'!$F$2:$F$201,MATCH(C59,'Cohorts'!$A$2:$A$201,0)),""))</x:f>
      </x:c>
    </x:row>
    <x:row r="60" ht="60" customHeight="1">
      <x:c r="A60" s="23"/>
      <x:c r="B60" s="23"/>
      <x:c r="C60" s="25" t="str">
        <x:f>IF(B60="","",IFERROR(INDEX('Meetings'!$B$2:$B$201,MATCH(B60,'Meetings'!$A$2:$A$201,0)),""))</x:f>
      </x:c>
      <x:c r="D60" s="24"/>
      <x:c r="E60" s="23"/>
      <x:c r="F60" s="27"/>
      <x:c r="G60" s="23"/>
      <x:c r="H60" s="24"/>
      <x:c r="I60" s="27"/>
      <x:c r="J60" s="27"/>
      <x:c r="K60" s="27"/>
      <x:c r="L60" s="23"/>
      <x:c r="M60" s="23"/>
      <x:c r="N60" s="24"/>
      <x:c r="O60" s="23"/>
      <x:c r="P60" s="25" t="n">
        <x:f>IF(A60="",IF(OR(B60&lt;&gt;"",COUNTA(D60:O60)&gt;0),1,0),(IF(COUNTIF($A$2:$A$201,A60)&gt;1,1,0)+IF(COUNTIF($B$2:$B$201,B60)&gt;1,1,0)+IF(COUNTIF('Meetings'!$A$2:$A$201,B60)&lt;&gt;1,1,0)+IF(IFERROR(INDEX('Meetings'!$J$2:$J$201,MATCH(B60,'Meetings'!$A$2:$A$201,0)),"")&lt;&gt;"Accepted",1,0)+IF(OR(NOT(ISNUMBER(D60)),D60&lt;Q60,D60&gt;R60),1,0)+IF(AND(E60&lt;&gt;"Won",E60&lt;&gt;"Lost",E60&lt;&gt;"Open"),1,0)+IF(AND(E60="Open",H60&lt;&gt;""),1,0)+IF(AND(E60&lt;&gt;"Open",OR(NOT(ISNUMBER(H60)),H60&lt;D60,H60&gt;R60)),1,0)+IF(AND(F60&lt;&gt;"",OR(NOT(ISNUMBER(F60)),F60&lt;0)),1,0)+IF(AND(I60&lt;&gt;"",OR(NOT(ISNUMBER(I60)),I60&lt;0)),1,0)+IF(AND(J60&lt;&gt;"",OR(NOT(ISNUMBER(J60)),J60&lt;0)),1,0)+IF(AND(K60&lt;&gt;"",OR(NOT(ISNUMBER(K60)),K60&lt;0)),1,0)+IF(OR(G60="",G60&lt;&gt;IFERROR(INDEX('Cohorts'!$Q$2:$Q$201,MATCH(C60,'Cohorts'!$A$2:$A$201,0)),""),L60=""),1,0)+IF(AND(E60&lt;&gt;"Won",OR(I60&lt;&gt;"",J60&lt;&gt;"",K60&lt;&gt;"")),1,0)))</x:f>
        <x:v>0</x:v>
      </x:c>
      <x:c r="Q60" s="23" t="str">
        <x:f>IF(B60="","",IFERROR(INDEX('Meetings'!$K$2:$K$201,MATCH(B60,'Meetings'!$A$2:$A$201,0)),""))</x:f>
      </x:c>
      <x:c r="R60" s="23" t="str">
        <x:f>IF(C60="","",IFERROR(INDEX('Cohorts'!$F$2:$F$201,MATCH(C60,'Cohorts'!$A$2:$A$201,0)),""))</x:f>
      </x:c>
    </x:row>
    <x:row r="61" ht="60" customHeight="1">
      <x:c r="A61" s="23"/>
      <x:c r="B61" s="23"/>
      <x:c r="C61" s="25" t="str">
        <x:f>IF(B61="","",IFERROR(INDEX('Meetings'!$B$2:$B$201,MATCH(B61,'Meetings'!$A$2:$A$201,0)),""))</x:f>
      </x:c>
      <x:c r="D61" s="24"/>
      <x:c r="E61" s="23"/>
      <x:c r="F61" s="27"/>
      <x:c r="G61" s="23"/>
      <x:c r="H61" s="24"/>
      <x:c r="I61" s="27"/>
      <x:c r="J61" s="27"/>
      <x:c r="K61" s="27"/>
      <x:c r="L61" s="23"/>
      <x:c r="M61" s="23"/>
      <x:c r="N61" s="24"/>
      <x:c r="O61" s="23"/>
      <x:c r="P61" s="25" t="n">
        <x:f>IF(A61="",IF(OR(B61&lt;&gt;"",COUNTA(D61:O61)&gt;0),1,0),(IF(COUNTIF($A$2:$A$201,A61)&gt;1,1,0)+IF(COUNTIF($B$2:$B$201,B61)&gt;1,1,0)+IF(COUNTIF('Meetings'!$A$2:$A$201,B61)&lt;&gt;1,1,0)+IF(IFERROR(INDEX('Meetings'!$J$2:$J$201,MATCH(B61,'Meetings'!$A$2:$A$201,0)),"")&lt;&gt;"Accepted",1,0)+IF(OR(NOT(ISNUMBER(D61)),D61&lt;Q61,D61&gt;R61),1,0)+IF(AND(E61&lt;&gt;"Won",E61&lt;&gt;"Lost",E61&lt;&gt;"Open"),1,0)+IF(AND(E61="Open",H61&lt;&gt;""),1,0)+IF(AND(E61&lt;&gt;"Open",OR(NOT(ISNUMBER(H61)),H61&lt;D61,H61&gt;R61)),1,0)+IF(AND(F61&lt;&gt;"",OR(NOT(ISNUMBER(F61)),F61&lt;0)),1,0)+IF(AND(I61&lt;&gt;"",OR(NOT(ISNUMBER(I61)),I61&lt;0)),1,0)+IF(AND(J61&lt;&gt;"",OR(NOT(ISNUMBER(J61)),J61&lt;0)),1,0)+IF(AND(K61&lt;&gt;"",OR(NOT(ISNUMBER(K61)),K61&lt;0)),1,0)+IF(OR(G61="",G61&lt;&gt;IFERROR(INDEX('Cohorts'!$Q$2:$Q$201,MATCH(C61,'Cohorts'!$A$2:$A$201,0)),""),L61=""),1,0)+IF(AND(E61&lt;&gt;"Won",OR(I61&lt;&gt;"",J61&lt;&gt;"",K61&lt;&gt;"")),1,0)))</x:f>
        <x:v>0</x:v>
      </x:c>
      <x:c r="Q61" s="23" t="str">
        <x:f>IF(B61="","",IFERROR(INDEX('Meetings'!$K$2:$K$201,MATCH(B61,'Meetings'!$A$2:$A$201,0)),""))</x:f>
      </x:c>
      <x:c r="R61" s="23" t="str">
        <x:f>IF(C61="","",IFERROR(INDEX('Cohorts'!$F$2:$F$201,MATCH(C61,'Cohorts'!$A$2:$A$201,0)),""))</x:f>
      </x:c>
    </x:row>
    <x:row r="62" ht="60" customHeight="1">
      <x:c r="A62" s="23"/>
      <x:c r="B62" s="23"/>
      <x:c r="C62" s="25" t="str">
        <x:f>IF(B62="","",IFERROR(INDEX('Meetings'!$B$2:$B$201,MATCH(B62,'Meetings'!$A$2:$A$201,0)),""))</x:f>
      </x:c>
      <x:c r="D62" s="24"/>
      <x:c r="E62" s="23"/>
      <x:c r="F62" s="27"/>
      <x:c r="G62" s="23"/>
      <x:c r="H62" s="24"/>
      <x:c r="I62" s="27"/>
      <x:c r="J62" s="27"/>
      <x:c r="K62" s="27"/>
      <x:c r="L62" s="23"/>
      <x:c r="M62" s="23"/>
      <x:c r="N62" s="24"/>
      <x:c r="O62" s="23"/>
      <x:c r="P62" s="25" t="n">
        <x:f>IF(A62="",IF(OR(B62&lt;&gt;"",COUNTA(D62:O62)&gt;0),1,0),(IF(COUNTIF($A$2:$A$201,A62)&gt;1,1,0)+IF(COUNTIF($B$2:$B$201,B62)&gt;1,1,0)+IF(COUNTIF('Meetings'!$A$2:$A$201,B62)&lt;&gt;1,1,0)+IF(IFERROR(INDEX('Meetings'!$J$2:$J$201,MATCH(B62,'Meetings'!$A$2:$A$201,0)),"")&lt;&gt;"Accepted",1,0)+IF(OR(NOT(ISNUMBER(D62)),D62&lt;Q62,D62&gt;R62),1,0)+IF(AND(E62&lt;&gt;"Won",E62&lt;&gt;"Lost",E62&lt;&gt;"Open"),1,0)+IF(AND(E62="Open",H62&lt;&gt;""),1,0)+IF(AND(E62&lt;&gt;"Open",OR(NOT(ISNUMBER(H62)),H62&lt;D62,H62&gt;R62)),1,0)+IF(AND(F62&lt;&gt;"",OR(NOT(ISNUMBER(F62)),F62&lt;0)),1,0)+IF(AND(I62&lt;&gt;"",OR(NOT(ISNUMBER(I62)),I62&lt;0)),1,0)+IF(AND(J62&lt;&gt;"",OR(NOT(ISNUMBER(J62)),J62&lt;0)),1,0)+IF(AND(K62&lt;&gt;"",OR(NOT(ISNUMBER(K62)),K62&lt;0)),1,0)+IF(OR(G62="",G62&lt;&gt;IFERROR(INDEX('Cohorts'!$Q$2:$Q$201,MATCH(C62,'Cohorts'!$A$2:$A$201,0)),""),L62=""),1,0)+IF(AND(E62&lt;&gt;"Won",OR(I62&lt;&gt;"",J62&lt;&gt;"",K62&lt;&gt;"")),1,0)))</x:f>
        <x:v>0</x:v>
      </x:c>
      <x:c r="Q62" s="23" t="str">
        <x:f>IF(B62="","",IFERROR(INDEX('Meetings'!$K$2:$K$201,MATCH(B62,'Meetings'!$A$2:$A$201,0)),""))</x:f>
      </x:c>
      <x:c r="R62" s="23" t="str">
        <x:f>IF(C62="","",IFERROR(INDEX('Cohorts'!$F$2:$F$201,MATCH(C62,'Cohorts'!$A$2:$A$201,0)),""))</x:f>
      </x:c>
    </x:row>
    <x:row r="63" ht="60" customHeight="1">
      <x:c r="A63" s="23"/>
      <x:c r="B63" s="23"/>
      <x:c r="C63" s="25" t="str">
        <x:f>IF(B63="","",IFERROR(INDEX('Meetings'!$B$2:$B$201,MATCH(B63,'Meetings'!$A$2:$A$201,0)),""))</x:f>
      </x:c>
      <x:c r="D63" s="24"/>
      <x:c r="E63" s="23"/>
      <x:c r="F63" s="27"/>
      <x:c r="G63" s="23"/>
      <x:c r="H63" s="24"/>
      <x:c r="I63" s="27"/>
      <x:c r="J63" s="27"/>
      <x:c r="K63" s="27"/>
      <x:c r="L63" s="23"/>
      <x:c r="M63" s="23"/>
      <x:c r="N63" s="24"/>
      <x:c r="O63" s="23"/>
      <x:c r="P63" s="25" t="n">
        <x:f>IF(A63="",IF(OR(B63&lt;&gt;"",COUNTA(D63:O63)&gt;0),1,0),(IF(COUNTIF($A$2:$A$201,A63)&gt;1,1,0)+IF(COUNTIF($B$2:$B$201,B63)&gt;1,1,0)+IF(COUNTIF('Meetings'!$A$2:$A$201,B63)&lt;&gt;1,1,0)+IF(IFERROR(INDEX('Meetings'!$J$2:$J$201,MATCH(B63,'Meetings'!$A$2:$A$201,0)),"")&lt;&gt;"Accepted",1,0)+IF(OR(NOT(ISNUMBER(D63)),D63&lt;Q63,D63&gt;R63),1,0)+IF(AND(E63&lt;&gt;"Won",E63&lt;&gt;"Lost",E63&lt;&gt;"Open"),1,0)+IF(AND(E63="Open",H63&lt;&gt;""),1,0)+IF(AND(E63&lt;&gt;"Open",OR(NOT(ISNUMBER(H63)),H63&lt;D63,H63&gt;R63)),1,0)+IF(AND(F63&lt;&gt;"",OR(NOT(ISNUMBER(F63)),F63&lt;0)),1,0)+IF(AND(I63&lt;&gt;"",OR(NOT(ISNUMBER(I63)),I63&lt;0)),1,0)+IF(AND(J63&lt;&gt;"",OR(NOT(ISNUMBER(J63)),J63&lt;0)),1,0)+IF(AND(K63&lt;&gt;"",OR(NOT(ISNUMBER(K63)),K63&lt;0)),1,0)+IF(OR(G63="",G63&lt;&gt;IFERROR(INDEX('Cohorts'!$Q$2:$Q$201,MATCH(C63,'Cohorts'!$A$2:$A$201,0)),""),L63=""),1,0)+IF(AND(E63&lt;&gt;"Won",OR(I63&lt;&gt;"",J63&lt;&gt;"",K63&lt;&gt;"")),1,0)))</x:f>
        <x:v>0</x:v>
      </x:c>
      <x:c r="Q63" s="23" t="str">
        <x:f>IF(B63="","",IFERROR(INDEX('Meetings'!$K$2:$K$201,MATCH(B63,'Meetings'!$A$2:$A$201,0)),""))</x:f>
      </x:c>
      <x:c r="R63" s="23" t="str">
        <x:f>IF(C63="","",IFERROR(INDEX('Cohorts'!$F$2:$F$201,MATCH(C63,'Cohorts'!$A$2:$A$201,0)),""))</x:f>
      </x:c>
    </x:row>
    <x:row r="64" ht="60" customHeight="1">
      <x:c r="A64" s="23"/>
      <x:c r="B64" s="23"/>
      <x:c r="C64" s="25" t="str">
        <x:f>IF(B64="","",IFERROR(INDEX('Meetings'!$B$2:$B$201,MATCH(B64,'Meetings'!$A$2:$A$201,0)),""))</x:f>
      </x:c>
      <x:c r="D64" s="24"/>
      <x:c r="E64" s="23"/>
      <x:c r="F64" s="27"/>
      <x:c r="G64" s="23"/>
      <x:c r="H64" s="24"/>
      <x:c r="I64" s="27"/>
      <x:c r="J64" s="27"/>
      <x:c r="K64" s="27"/>
      <x:c r="L64" s="23"/>
      <x:c r="M64" s="23"/>
      <x:c r="N64" s="24"/>
      <x:c r="O64" s="23"/>
      <x:c r="P64" s="25" t="n">
        <x:f>IF(A64="",IF(OR(B64&lt;&gt;"",COUNTA(D64:O64)&gt;0),1,0),(IF(COUNTIF($A$2:$A$201,A64)&gt;1,1,0)+IF(COUNTIF($B$2:$B$201,B64)&gt;1,1,0)+IF(COUNTIF('Meetings'!$A$2:$A$201,B64)&lt;&gt;1,1,0)+IF(IFERROR(INDEX('Meetings'!$J$2:$J$201,MATCH(B64,'Meetings'!$A$2:$A$201,0)),"")&lt;&gt;"Accepted",1,0)+IF(OR(NOT(ISNUMBER(D64)),D64&lt;Q64,D64&gt;R64),1,0)+IF(AND(E64&lt;&gt;"Won",E64&lt;&gt;"Lost",E64&lt;&gt;"Open"),1,0)+IF(AND(E64="Open",H64&lt;&gt;""),1,0)+IF(AND(E64&lt;&gt;"Open",OR(NOT(ISNUMBER(H64)),H64&lt;D64,H64&gt;R64)),1,0)+IF(AND(F64&lt;&gt;"",OR(NOT(ISNUMBER(F64)),F64&lt;0)),1,0)+IF(AND(I64&lt;&gt;"",OR(NOT(ISNUMBER(I64)),I64&lt;0)),1,0)+IF(AND(J64&lt;&gt;"",OR(NOT(ISNUMBER(J64)),J64&lt;0)),1,0)+IF(AND(K64&lt;&gt;"",OR(NOT(ISNUMBER(K64)),K64&lt;0)),1,0)+IF(OR(G64="",G64&lt;&gt;IFERROR(INDEX('Cohorts'!$Q$2:$Q$201,MATCH(C64,'Cohorts'!$A$2:$A$201,0)),""),L64=""),1,0)+IF(AND(E64&lt;&gt;"Won",OR(I64&lt;&gt;"",J64&lt;&gt;"",K64&lt;&gt;"")),1,0)))</x:f>
        <x:v>0</x:v>
      </x:c>
      <x:c r="Q64" s="23" t="str">
        <x:f>IF(B64="","",IFERROR(INDEX('Meetings'!$K$2:$K$201,MATCH(B64,'Meetings'!$A$2:$A$201,0)),""))</x:f>
      </x:c>
      <x:c r="R64" s="23" t="str">
        <x:f>IF(C64="","",IFERROR(INDEX('Cohorts'!$F$2:$F$201,MATCH(C64,'Cohorts'!$A$2:$A$201,0)),""))</x:f>
      </x:c>
    </x:row>
    <x:row r="65" ht="60" customHeight="1">
      <x:c r="A65" s="23"/>
      <x:c r="B65" s="23"/>
      <x:c r="C65" s="25" t="str">
        <x:f>IF(B65="","",IFERROR(INDEX('Meetings'!$B$2:$B$201,MATCH(B65,'Meetings'!$A$2:$A$201,0)),""))</x:f>
      </x:c>
      <x:c r="D65" s="24"/>
      <x:c r="E65" s="23"/>
      <x:c r="F65" s="27"/>
      <x:c r="G65" s="23"/>
      <x:c r="H65" s="24"/>
      <x:c r="I65" s="27"/>
      <x:c r="J65" s="27"/>
      <x:c r="K65" s="27"/>
      <x:c r="L65" s="23"/>
      <x:c r="M65" s="23"/>
      <x:c r="N65" s="24"/>
      <x:c r="O65" s="23"/>
      <x:c r="P65" s="25" t="n">
        <x:f>IF(A65="",IF(OR(B65&lt;&gt;"",COUNTA(D65:O65)&gt;0),1,0),(IF(COUNTIF($A$2:$A$201,A65)&gt;1,1,0)+IF(COUNTIF($B$2:$B$201,B65)&gt;1,1,0)+IF(COUNTIF('Meetings'!$A$2:$A$201,B65)&lt;&gt;1,1,0)+IF(IFERROR(INDEX('Meetings'!$J$2:$J$201,MATCH(B65,'Meetings'!$A$2:$A$201,0)),"")&lt;&gt;"Accepted",1,0)+IF(OR(NOT(ISNUMBER(D65)),D65&lt;Q65,D65&gt;R65),1,0)+IF(AND(E65&lt;&gt;"Won",E65&lt;&gt;"Lost",E65&lt;&gt;"Open"),1,0)+IF(AND(E65="Open",H65&lt;&gt;""),1,0)+IF(AND(E65&lt;&gt;"Open",OR(NOT(ISNUMBER(H65)),H65&lt;D65,H65&gt;R65)),1,0)+IF(AND(F65&lt;&gt;"",OR(NOT(ISNUMBER(F65)),F65&lt;0)),1,0)+IF(AND(I65&lt;&gt;"",OR(NOT(ISNUMBER(I65)),I65&lt;0)),1,0)+IF(AND(J65&lt;&gt;"",OR(NOT(ISNUMBER(J65)),J65&lt;0)),1,0)+IF(AND(K65&lt;&gt;"",OR(NOT(ISNUMBER(K65)),K65&lt;0)),1,0)+IF(OR(G65="",G65&lt;&gt;IFERROR(INDEX('Cohorts'!$Q$2:$Q$201,MATCH(C65,'Cohorts'!$A$2:$A$201,0)),""),L65=""),1,0)+IF(AND(E65&lt;&gt;"Won",OR(I65&lt;&gt;"",J65&lt;&gt;"",K65&lt;&gt;"")),1,0)))</x:f>
        <x:v>0</x:v>
      </x:c>
      <x:c r="Q65" s="23" t="str">
        <x:f>IF(B65="","",IFERROR(INDEX('Meetings'!$K$2:$K$201,MATCH(B65,'Meetings'!$A$2:$A$201,0)),""))</x:f>
      </x:c>
      <x:c r="R65" s="23" t="str">
        <x:f>IF(C65="","",IFERROR(INDEX('Cohorts'!$F$2:$F$201,MATCH(C65,'Cohorts'!$A$2:$A$201,0)),""))</x:f>
      </x:c>
    </x:row>
    <x:row r="66" ht="60" customHeight="1">
      <x:c r="A66" s="23"/>
      <x:c r="B66" s="23"/>
      <x:c r="C66" s="25" t="str">
        <x:f>IF(B66="","",IFERROR(INDEX('Meetings'!$B$2:$B$201,MATCH(B66,'Meetings'!$A$2:$A$201,0)),""))</x:f>
      </x:c>
      <x:c r="D66" s="24"/>
      <x:c r="E66" s="23"/>
      <x:c r="F66" s="27"/>
      <x:c r="G66" s="23"/>
      <x:c r="H66" s="24"/>
      <x:c r="I66" s="27"/>
      <x:c r="J66" s="27"/>
      <x:c r="K66" s="27"/>
      <x:c r="L66" s="23"/>
      <x:c r="M66" s="23"/>
      <x:c r="N66" s="24"/>
      <x:c r="O66" s="23"/>
      <x:c r="P66" s="25" t="n">
        <x:f>IF(A66="",IF(OR(B66&lt;&gt;"",COUNTA(D66:O66)&gt;0),1,0),(IF(COUNTIF($A$2:$A$201,A66)&gt;1,1,0)+IF(COUNTIF($B$2:$B$201,B66)&gt;1,1,0)+IF(COUNTIF('Meetings'!$A$2:$A$201,B66)&lt;&gt;1,1,0)+IF(IFERROR(INDEX('Meetings'!$J$2:$J$201,MATCH(B66,'Meetings'!$A$2:$A$201,0)),"")&lt;&gt;"Accepted",1,0)+IF(OR(NOT(ISNUMBER(D66)),D66&lt;Q66,D66&gt;R66),1,0)+IF(AND(E66&lt;&gt;"Won",E66&lt;&gt;"Lost",E66&lt;&gt;"Open"),1,0)+IF(AND(E66="Open",H66&lt;&gt;""),1,0)+IF(AND(E66&lt;&gt;"Open",OR(NOT(ISNUMBER(H66)),H66&lt;D66,H66&gt;R66)),1,0)+IF(AND(F66&lt;&gt;"",OR(NOT(ISNUMBER(F66)),F66&lt;0)),1,0)+IF(AND(I66&lt;&gt;"",OR(NOT(ISNUMBER(I66)),I66&lt;0)),1,0)+IF(AND(J66&lt;&gt;"",OR(NOT(ISNUMBER(J66)),J66&lt;0)),1,0)+IF(AND(K66&lt;&gt;"",OR(NOT(ISNUMBER(K66)),K66&lt;0)),1,0)+IF(OR(G66="",G66&lt;&gt;IFERROR(INDEX('Cohorts'!$Q$2:$Q$201,MATCH(C66,'Cohorts'!$A$2:$A$201,0)),""),L66=""),1,0)+IF(AND(E66&lt;&gt;"Won",OR(I66&lt;&gt;"",J66&lt;&gt;"",K66&lt;&gt;"")),1,0)))</x:f>
        <x:v>0</x:v>
      </x:c>
      <x:c r="Q66" s="23" t="str">
        <x:f>IF(B66="","",IFERROR(INDEX('Meetings'!$K$2:$K$201,MATCH(B66,'Meetings'!$A$2:$A$201,0)),""))</x:f>
      </x:c>
      <x:c r="R66" s="23" t="str">
        <x:f>IF(C66="","",IFERROR(INDEX('Cohorts'!$F$2:$F$201,MATCH(C66,'Cohorts'!$A$2:$A$201,0)),""))</x:f>
      </x:c>
    </x:row>
    <x:row r="67" ht="60" customHeight="1">
      <x:c r="A67" s="23"/>
      <x:c r="B67" s="23"/>
      <x:c r="C67" s="25" t="str">
        <x:f>IF(B67="","",IFERROR(INDEX('Meetings'!$B$2:$B$201,MATCH(B67,'Meetings'!$A$2:$A$201,0)),""))</x:f>
      </x:c>
      <x:c r="D67" s="24"/>
      <x:c r="E67" s="23"/>
      <x:c r="F67" s="27"/>
      <x:c r="G67" s="23"/>
      <x:c r="H67" s="24"/>
      <x:c r="I67" s="27"/>
      <x:c r="J67" s="27"/>
      <x:c r="K67" s="27"/>
      <x:c r="L67" s="23"/>
      <x:c r="M67" s="23"/>
      <x:c r="N67" s="24"/>
      <x:c r="O67" s="23"/>
      <x:c r="P67" s="25" t="n">
        <x:f>IF(A67="",IF(OR(B67&lt;&gt;"",COUNTA(D67:O67)&gt;0),1,0),(IF(COUNTIF($A$2:$A$201,A67)&gt;1,1,0)+IF(COUNTIF($B$2:$B$201,B67)&gt;1,1,0)+IF(COUNTIF('Meetings'!$A$2:$A$201,B67)&lt;&gt;1,1,0)+IF(IFERROR(INDEX('Meetings'!$J$2:$J$201,MATCH(B67,'Meetings'!$A$2:$A$201,0)),"")&lt;&gt;"Accepted",1,0)+IF(OR(NOT(ISNUMBER(D67)),D67&lt;Q67,D67&gt;R67),1,0)+IF(AND(E67&lt;&gt;"Won",E67&lt;&gt;"Lost",E67&lt;&gt;"Open"),1,0)+IF(AND(E67="Open",H67&lt;&gt;""),1,0)+IF(AND(E67&lt;&gt;"Open",OR(NOT(ISNUMBER(H67)),H67&lt;D67,H67&gt;R67)),1,0)+IF(AND(F67&lt;&gt;"",OR(NOT(ISNUMBER(F67)),F67&lt;0)),1,0)+IF(AND(I67&lt;&gt;"",OR(NOT(ISNUMBER(I67)),I67&lt;0)),1,0)+IF(AND(J67&lt;&gt;"",OR(NOT(ISNUMBER(J67)),J67&lt;0)),1,0)+IF(AND(K67&lt;&gt;"",OR(NOT(ISNUMBER(K67)),K67&lt;0)),1,0)+IF(OR(G67="",G67&lt;&gt;IFERROR(INDEX('Cohorts'!$Q$2:$Q$201,MATCH(C67,'Cohorts'!$A$2:$A$201,0)),""),L67=""),1,0)+IF(AND(E67&lt;&gt;"Won",OR(I67&lt;&gt;"",J67&lt;&gt;"",K67&lt;&gt;"")),1,0)))</x:f>
        <x:v>0</x:v>
      </x:c>
      <x:c r="Q67" s="23" t="str">
        <x:f>IF(B67="","",IFERROR(INDEX('Meetings'!$K$2:$K$201,MATCH(B67,'Meetings'!$A$2:$A$201,0)),""))</x:f>
      </x:c>
      <x:c r="R67" s="23" t="str">
        <x:f>IF(C67="","",IFERROR(INDEX('Cohorts'!$F$2:$F$201,MATCH(C67,'Cohorts'!$A$2:$A$201,0)),""))</x:f>
      </x:c>
    </x:row>
    <x:row r="68" ht="60" customHeight="1">
      <x:c r="A68" s="23"/>
      <x:c r="B68" s="23"/>
      <x:c r="C68" s="25" t="str">
        <x:f>IF(B68="","",IFERROR(INDEX('Meetings'!$B$2:$B$201,MATCH(B68,'Meetings'!$A$2:$A$201,0)),""))</x:f>
      </x:c>
      <x:c r="D68" s="24"/>
      <x:c r="E68" s="23"/>
      <x:c r="F68" s="27"/>
      <x:c r="G68" s="23"/>
      <x:c r="H68" s="24"/>
      <x:c r="I68" s="27"/>
      <x:c r="J68" s="27"/>
      <x:c r="K68" s="27"/>
      <x:c r="L68" s="23"/>
      <x:c r="M68" s="23"/>
      <x:c r="N68" s="24"/>
      <x:c r="O68" s="23"/>
      <x:c r="P68" s="25" t="n">
        <x:f>IF(A68="",IF(OR(B68&lt;&gt;"",COUNTA(D68:O68)&gt;0),1,0),(IF(COUNTIF($A$2:$A$201,A68)&gt;1,1,0)+IF(COUNTIF($B$2:$B$201,B68)&gt;1,1,0)+IF(COUNTIF('Meetings'!$A$2:$A$201,B68)&lt;&gt;1,1,0)+IF(IFERROR(INDEX('Meetings'!$J$2:$J$201,MATCH(B68,'Meetings'!$A$2:$A$201,0)),"")&lt;&gt;"Accepted",1,0)+IF(OR(NOT(ISNUMBER(D68)),D68&lt;Q68,D68&gt;R68),1,0)+IF(AND(E68&lt;&gt;"Won",E68&lt;&gt;"Lost",E68&lt;&gt;"Open"),1,0)+IF(AND(E68="Open",H68&lt;&gt;""),1,0)+IF(AND(E68&lt;&gt;"Open",OR(NOT(ISNUMBER(H68)),H68&lt;D68,H68&gt;R68)),1,0)+IF(AND(F68&lt;&gt;"",OR(NOT(ISNUMBER(F68)),F68&lt;0)),1,0)+IF(AND(I68&lt;&gt;"",OR(NOT(ISNUMBER(I68)),I68&lt;0)),1,0)+IF(AND(J68&lt;&gt;"",OR(NOT(ISNUMBER(J68)),J68&lt;0)),1,0)+IF(AND(K68&lt;&gt;"",OR(NOT(ISNUMBER(K68)),K68&lt;0)),1,0)+IF(OR(G68="",G68&lt;&gt;IFERROR(INDEX('Cohorts'!$Q$2:$Q$201,MATCH(C68,'Cohorts'!$A$2:$A$201,0)),""),L68=""),1,0)+IF(AND(E68&lt;&gt;"Won",OR(I68&lt;&gt;"",J68&lt;&gt;"",K68&lt;&gt;"")),1,0)))</x:f>
        <x:v>0</x:v>
      </x:c>
      <x:c r="Q68" s="23" t="str">
        <x:f>IF(B68="","",IFERROR(INDEX('Meetings'!$K$2:$K$201,MATCH(B68,'Meetings'!$A$2:$A$201,0)),""))</x:f>
      </x:c>
      <x:c r="R68" s="23" t="str">
        <x:f>IF(C68="","",IFERROR(INDEX('Cohorts'!$F$2:$F$201,MATCH(C68,'Cohorts'!$A$2:$A$201,0)),""))</x:f>
      </x:c>
    </x:row>
    <x:row r="69" ht="60" customHeight="1">
      <x:c r="A69" s="23"/>
      <x:c r="B69" s="23"/>
      <x:c r="C69" s="25" t="str">
        <x:f>IF(B69="","",IFERROR(INDEX('Meetings'!$B$2:$B$201,MATCH(B69,'Meetings'!$A$2:$A$201,0)),""))</x:f>
      </x:c>
      <x:c r="D69" s="24"/>
      <x:c r="E69" s="23"/>
      <x:c r="F69" s="27"/>
      <x:c r="G69" s="23"/>
      <x:c r="H69" s="24"/>
      <x:c r="I69" s="27"/>
      <x:c r="J69" s="27"/>
      <x:c r="K69" s="27"/>
      <x:c r="L69" s="23"/>
      <x:c r="M69" s="23"/>
      <x:c r="N69" s="24"/>
      <x:c r="O69" s="23"/>
      <x:c r="P69" s="25" t="n">
        <x:f>IF(A69="",IF(OR(B69&lt;&gt;"",COUNTA(D69:O69)&gt;0),1,0),(IF(COUNTIF($A$2:$A$201,A69)&gt;1,1,0)+IF(COUNTIF($B$2:$B$201,B69)&gt;1,1,0)+IF(COUNTIF('Meetings'!$A$2:$A$201,B69)&lt;&gt;1,1,0)+IF(IFERROR(INDEX('Meetings'!$J$2:$J$201,MATCH(B69,'Meetings'!$A$2:$A$201,0)),"")&lt;&gt;"Accepted",1,0)+IF(OR(NOT(ISNUMBER(D69)),D69&lt;Q69,D69&gt;R69),1,0)+IF(AND(E69&lt;&gt;"Won",E69&lt;&gt;"Lost",E69&lt;&gt;"Open"),1,0)+IF(AND(E69="Open",H69&lt;&gt;""),1,0)+IF(AND(E69&lt;&gt;"Open",OR(NOT(ISNUMBER(H69)),H69&lt;D69,H69&gt;R69)),1,0)+IF(AND(F69&lt;&gt;"",OR(NOT(ISNUMBER(F69)),F69&lt;0)),1,0)+IF(AND(I69&lt;&gt;"",OR(NOT(ISNUMBER(I69)),I69&lt;0)),1,0)+IF(AND(J69&lt;&gt;"",OR(NOT(ISNUMBER(J69)),J69&lt;0)),1,0)+IF(AND(K69&lt;&gt;"",OR(NOT(ISNUMBER(K69)),K69&lt;0)),1,0)+IF(OR(G69="",G69&lt;&gt;IFERROR(INDEX('Cohorts'!$Q$2:$Q$201,MATCH(C69,'Cohorts'!$A$2:$A$201,0)),""),L69=""),1,0)+IF(AND(E69&lt;&gt;"Won",OR(I69&lt;&gt;"",J69&lt;&gt;"",K69&lt;&gt;"")),1,0)))</x:f>
        <x:v>0</x:v>
      </x:c>
      <x:c r="Q69" s="23" t="str">
        <x:f>IF(B69="","",IFERROR(INDEX('Meetings'!$K$2:$K$201,MATCH(B69,'Meetings'!$A$2:$A$201,0)),""))</x:f>
      </x:c>
      <x:c r="R69" s="23" t="str">
        <x:f>IF(C69="","",IFERROR(INDEX('Cohorts'!$F$2:$F$201,MATCH(C69,'Cohorts'!$A$2:$A$201,0)),""))</x:f>
      </x:c>
    </x:row>
    <x:row r="70" ht="60" customHeight="1">
      <x:c r="A70" s="23"/>
      <x:c r="B70" s="23"/>
      <x:c r="C70" s="25" t="str">
        <x:f>IF(B70="","",IFERROR(INDEX('Meetings'!$B$2:$B$201,MATCH(B70,'Meetings'!$A$2:$A$201,0)),""))</x:f>
      </x:c>
      <x:c r="D70" s="24"/>
      <x:c r="E70" s="23"/>
      <x:c r="F70" s="27"/>
      <x:c r="G70" s="23"/>
      <x:c r="H70" s="24"/>
      <x:c r="I70" s="27"/>
      <x:c r="J70" s="27"/>
      <x:c r="K70" s="27"/>
      <x:c r="L70" s="23"/>
      <x:c r="M70" s="23"/>
      <x:c r="N70" s="24"/>
      <x:c r="O70" s="23"/>
      <x:c r="P70" s="25" t="n">
        <x:f>IF(A70="",IF(OR(B70&lt;&gt;"",COUNTA(D70:O70)&gt;0),1,0),(IF(COUNTIF($A$2:$A$201,A70)&gt;1,1,0)+IF(COUNTIF($B$2:$B$201,B70)&gt;1,1,0)+IF(COUNTIF('Meetings'!$A$2:$A$201,B70)&lt;&gt;1,1,0)+IF(IFERROR(INDEX('Meetings'!$J$2:$J$201,MATCH(B70,'Meetings'!$A$2:$A$201,0)),"")&lt;&gt;"Accepted",1,0)+IF(OR(NOT(ISNUMBER(D70)),D70&lt;Q70,D70&gt;R70),1,0)+IF(AND(E70&lt;&gt;"Won",E70&lt;&gt;"Lost",E70&lt;&gt;"Open"),1,0)+IF(AND(E70="Open",H70&lt;&gt;""),1,0)+IF(AND(E70&lt;&gt;"Open",OR(NOT(ISNUMBER(H70)),H70&lt;D70,H70&gt;R70)),1,0)+IF(AND(F70&lt;&gt;"",OR(NOT(ISNUMBER(F70)),F70&lt;0)),1,0)+IF(AND(I70&lt;&gt;"",OR(NOT(ISNUMBER(I70)),I70&lt;0)),1,0)+IF(AND(J70&lt;&gt;"",OR(NOT(ISNUMBER(J70)),J70&lt;0)),1,0)+IF(AND(K70&lt;&gt;"",OR(NOT(ISNUMBER(K70)),K70&lt;0)),1,0)+IF(OR(G70="",G70&lt;&gt;IFERROR(INDEX('Cohorts'!$Q$2:$Q$201,MATCH(C70,'Cohorts'!$A$2:$A$201,0)),""),L70=""),1,0)+IF(AND(E70&lt;&gt;"Won",OR(I70&lt;&gt;"",J70&lt;&gt;"",K70&lt;&gt;"")),1,0)))</x:f>
        <x:v>0</x:v>
      </x:c>
      <x:c r="Q70" s="23" t="str">
        <x:f>IF(B70="","",IFERROR(INDEX('Meetings'!$K$2:$K$201,MATCH(B70,'Meetings'!$A$2:$A$201,0)),""))</x:f>
      </x:c>
      <x:c r="R70" s="23" t="str">
        <x:f>IF(C70="","",IFERROR(INDEX('Cohorts'!$F$2:$F$201,MATCH(C70,'Cohorts'!$A$2:$A$201,0)),""))</x:f>
      </x:c>
    </x:row>
    <x:row r="71" ht="60" customHeight="1">
      <x:c r="A71" s="23"/>
      <x:c r="B71" s="23"/>
      <x:c r="C71" s="25" t="str">
        <x:f>IF(B71="","",IFERROR(INDEX('Meetings'!$B$2:$B$201,MATCH(B71,'Meetings'!$A$2:$A$201,0)),""))</x:f>
      </x:c>
      <x:c r="D71" s="24"/>
      <x:c r="E71" s="23"/>
      <x:c r="F71" s="27"/>
      <x:c r="G71" s="23"/>
      <x:c r="H71" s="24"/>
      <x:c r="I71" s="27"/>
      <x:c r="J71" s="27"/>
      <x:c r="K71" s="27"/>
      <x:c r="L71" s="23"/>
      <x:c r="M71" s="23"/>
      <x:c r="N71" s="24"/>
      <x:c r="O71" s="23"/>
      <x:c r="P71" s="25" t="n">
        <x:f>IF(A71="",IF(OR(B71&lt;&gt;"",COUNTA(D71:O71)&gt;0),1,0),(IF(COUNTIF($A$2:$A$201,A71)&gt;1,1,0)+IF(COUNTIF($B$2:$B$201,B71)&gt;1,1,0)+IF(COUNTIF('Meetings'!$A$2:$A$201,B71)&lt;&gt;1,1,0)+IF(IFERROR(INDEX('Meetings'!$J$2:$J$201,MATCH(B71,'Meetings'!$A$2:$A$201,0)),"")&lt;&gt;"Accepted",1,0)+IF(OR(NOT(ISNUMBER(D71)),D71&lt;Q71,D71&gt;R71),1,0)+IF(AND(E71&lt;&gt;"Won",E71&lt;&gt;"Lost",E71&lt;&gt;"Open"),1,0)+IF(AND(E71="Open",H71&lt;&gt;""),1,0)+IF(AND(E71&lt;&gt;"Open",OR(NOT(ISNUMBER(H71)),H71&lt;D71,H71&gt;R71)),1,0)+IF(AND(F71&lt;&gt;"",OR(NOT(ISNUMBER(F71)),F71&lt;0)),1,0)+IF(AND(I71&lt;&gt;"",OR(NOT(ISNUMBER(I71)),I71&lt;0)),1,0)+IF(AND(J71&lt;&gt;"",OR(NOT(ISNUMBER(J71)),J71&lt;0)),1,0)+IF(AND(K71&lt;&gt;"",OR(NOT(ISNUMBER(K71)),K71&lt;0)),1,0)+IF(OR(G71="",G71&lt;&gt;IFERROR(INDEX('Cohorts'!$Q$2:$Q$201,MATCH(C71,'Cohorts'!$A$2:$A$201,0)),""),L71=""),1,0)+IF(AND(E71&lt;&gt;"Won",OR(I71&lt;&gt;"",J71&lt;&gt;"",K71&lt;&gt;"")),1,0)))</x:f>
        <x:v>0</x:v>
      </x:c>
      <x:c r="Q71" s="23" t="str">
        <x:f>IF(B71="","",IFERROR(INDEX('Meetings'!$K$2:$K$201,MATCH(B71,'Meetings'!$A$2:$A$201,0)),""))</x:f>
      </x:c>
      <x:c r="R71" s="23" t="str">
        <x:f>IF(C71="","",IFERROR(INDEX('Cohorts'!$F$2:$F$201,MATCH(C71,'Cohorts'!$A$2:$A$201,0)),""))</x:f>
      </x:c>
    </x:row>
    <x:row r="72" ht="60" customHeight="1">
      <x:c r="A72" s="23"/>
      <x:c r="B72" s="23"/>
      <x:c r="C72" s="25" t="str">
        <x:f>IF(B72="","",IFERROR(INDEX('Meetings'!$B$2:$B$201,MATCH(B72,'Meetings'!$A$2:$A$201,0)),""))</x:f>
      </x:c>
      <x:c r="D72" s="24"/>
      <x:c r="E72" s="23"/>
      <x:c r="F72" s="27"/>
      <x:c r="G72" s="23"/>
      <x:c r="H72" s="24"/>
      <x:c r="I72" s="27"/>
      <x:c r="J72" s="27"/>
      <x:c r="K72" s="27"/>
      <x:c r="L72" s="23"/>
      <x:c r="M72" s="23"/>
      <x:c r="N72" s="24"/>
      <x:c r="O72" s="23"/>
      <x:c r="P72" s="25" t="n">
        <x:f>IF(A72="",IF(OR(B72&lt;&gt;"",COUNTA(D72:O72)&gt;0),1,0),(IF(COUNTIF($A$2:$A$201,A72)&gt;1,1,0)+IF(COUNTIF($B$2:$B$201,B72)&gt;1,1,0)+IF(COUNTIF('Meetings'!$A$2:$A$201,B72)&lt;&gt;1,1,0)+IF(IFERROR(INDEX('Meetings'!$J$2:$J$201,MATCH(B72,'Meetings'!$A$2:$A$201,0)),"")&lt;&gt;"Accepted",1,0)+IF(OR(NOT(ISNUMBER(D72)),D72&lt;Q72,D72&gt;R72),1,0)+IF(AND(E72&lt;&gt;"Won",E72&lt;&gt;"Lost",E72&lt;&gt;"Open"),1,0)+IF(AND(E72="Open",H72&lt;&gt;""),1,0)+IF(AND(E72&lt;&gt;"Open",OR(NOT(ISNUMBER(H72)),H72&lt;D72,H72&gt;R72)),1,0)+IF(AND(F72&lt;&gt;"",OR(NOT(ISNUMBER(F72)),F72&lt;0)),1,0)+IF(AND(I72&lt;&gt;"",OR(NOT(ISNUMBER(I72)),I72&lt;0)),1,0)+IF(AND(J72&lt;&gt;"",OR(NOT(ISNUMBER(J72)),J72&lt;0)),1,0)+IF(AND(K72&lt;&gt;"",OR(NOT(ISNUMBER(K72)),K72&lt;0)),1,0)+IF(OR(G72="",G72&lt;&gt;IFERROR(INDEX('Cohorts'!$Q$2:$Q$201,MATCH(C72,'Cohorts'!$A$2:$A$201,0)),""),L72=""),1,0)+IF(AND(E72&lt;&gt;"Won",OR(I72&lt;&gt;"",J72&lt;&gt;"",K72&lt;&gt;"")),1,0)))</x:f>
        <x:v>0</x:v>
      </x:c>
      <x:c r="Q72" s="23" t="str">
        <x:f>IF(B72="","",IFERROR(INDEX('Meetings'!$K$2:$K$201,MATCH(B72,'Meetings'!$A$2:$A$201,0)),""))</x:f>
      </x:c>
      <x:c r="R72" s="23" t="str">
        <x:f>IF(C72="","",IFERROR(INDEX('Cohorts'!$F$2:$F$201,MATCH(C72,'Cohorts'!$A$2:$A$201,0)),""))</x:f>
      </x:c>
    </x:row>
    <x:row r="73" ht="60" customHeight="1">
      <x:c r="A73" s="23"/>
      <x:c r="B73" s="23"/>
      <x:c r="C73" s="25" t="str">
        <x:f>IF(B73="","",IFERROR(INDEX('Meetings'!$B$2:$B$201,MATCH(B73,'Meetings'!$A$2:$A$201,0)),""))</x:f>
      </x:c>
      <x:c r="D73" s="24"/>
      <x:c r="E73" s="23"/>
      <x:c r="F73" s="27"/>
      <x:c r="G73" s="23"/>
      <x:c r="H73" s="24"/>
      <x:c r="I73" s="27"/>
      <x:c r="J73" s="27"/>
      <x:c r="K73" s="27"/>
      <x:c r="L73" s="23"/>
      <x:c r="M73" s="23"/>
      <x:c r="N73" s="24"/>
      <x:c r="O73" s="23"/>
      <x:c r="P73" s="25" t="n">
        <x:f>IF(A73="",IF(OR(B73&lt;&gt;"",COUNTA(D73:O73)&gt;0),1,0),(IF(COUNTIF($A$2:$A$201,A73)&gt;1,1,0)+IF(COUNTIF($B$2:$B$201,B73)&gt;1,1,0)+IF(COUNTIF('Meetings'!$A$2:$A$201,B73)&lt;&gt;1,1,0)+IF(IFERROR(INDEX('Meetings'!$J$2:$J$201,MATCH(B73,'Meetings'!$A$2:$A$201,0)),"")&lt;&gt;"Accepted",1,0)+IF(OR(NOT(ISNUMBER(D73)),D73&lt;Q73,D73&gt;R73),1,0)+IF(AND(E73&lt;&gt;"Won",E73&lt;&gt;"Lost",E73&lt;&gt;"Open"),1,0)+IF(AND(E73="Open",H73&lt;&gt;""),1,0)+IF(AND(E73&lt;&gt;"Open",OR(NOT(ISNUMBER(H73)),H73&lt;D73,H73&gt;R73)),1,0)+IF(AND(F73&lt;&gt;"",OR(NOT(ISNUMBER(F73)),F73&lt;0)),1,0)+IF(AND(I73&lt;&gt;"",OR(NOT(ISNUMBER(I73)),I73&lt;0)),1,0)+IF(AND(J73&lt;&gt;"",OR(NOT(ISNUMBER(J73)),J73&lt;0)),1,0)+IF(AND(K73&lt;&gt;"",OR(NOT(ISNUMBER(K73)),K73&lt;0)),1,0)+IF(OR(G73="",G73&lt;&gt;IFERROR(INDEX('Cohorts'!$Q$2:$Q$201,MATCH(C73,'Cohorts'!$A$2:$A$201,0)),""),L73=""),1,0)+IF(AND(E73&lt;&gt;"Won",OR(I73&lt;&gt;"",J73&lt;&gt;"",K73&lt;&gt;"")),1,0)))</x:f>
        <x:v>0</x:v>
      </x:c>
      <x:c r="Q73" s="23" t="str">
        <x:f>IF(B73="","",IFERROR(INDEX('Meetings'!$K$2:$K$201,MATCH(B73,'Meetings'!$A$2:$A$201,0)),""))</x:f>
      </x:c>
      <x:c r="R73" s="23" t="str">
        <x:f>IF(C73="","",IFERROR(INDEX('Cohorts'!$F$2:$F$201,MATCH(C73,'Cohorts'!$A$2:$A$201,0)),""))</x:f>
      </x:c>
    </x:row>
    <x:row r="74" ht="60" customHeight="1">
      <x:c r="A74" s="23"/>
      <x:c r="B74" s="23"/>
      <x:c r="C74" s="25" t="str">
        <x:f>IF(B74="","",IFERROR(INDEX('Meetings'!$B$2:$B$201,MATCH(B74,'Meetings'!$A$2:$A$201,0)),""))</x:f>
      </x:c>
      <x:c r="D74" s="24"/>
      <x:c r="E74" s="23"/>
      <x:c r="F74" s="27"/>
      <x:c r="G74" s="23"/>
      <x:c r="H74" s="24"/>
      <x:c r="I74" s="27"/>
      <x:c r="J74" s="27"/>
      <x:c r="K74" s="27"/>
      <x:c r="L74" s="23"/>
      <x:c r="M74" s="23"/>
      <x:c r="N74" s="24"/>
      <x:c r="O74" s="23"/>
      <x:c r="P74" s="25" t="n">
        <x:f>IF(A74="",IF(OR(B74&lt;&gt;"",COUNTA(D74:O74)&gt;0),1,0),(IF(COUNTIF($A$2:$A$201,A74)&gt;1,1,0)+IF(COUNTIF($B$2:$B$201,B74)&gt;1,1,0)+IF(COUNTIF('Meetings'!$A$2:$A$201,B74)&lt;&gt;1,1,0)+IF(IFERROR(INDEX('Meetings'!$J$2:$J$201,MATCH(B74,'Meetings'!$A$2:$A$201,0)),"")&lt;&gt;"Accepted",1,0)+IF(OR(NOT(ISNUMBER(D74)),D74&lt;Q74,D74&gt;R74),1,0)+IF(AND(E74&lt;&gt;"Won",E74&lt;&gt;"Lost",E74&lt;&gt;"Open"),1,0)+IF(AND(E74="Open",H74&lt;&gt;""),1,0)+IF(AND(E74&lt;&gt;"Open",OR(NOT(ISNUMBER(H74)),H74&lt;D74,H74&gt;R74)),1,0)+IF(AND(F74&lt;&gt;"",OR(NOT(ISNUMBER(F74)),F74&lt;0)),1,0)+IF(AND(I74&lt;&gt;"",OR(NOT(ISNUMBER(I74)),I74&lt;0)),1,0)+IF(AND(J74&lt;&gt;"",OR(NOT(ISNUMBER(J74)),J74&lt;0)),1,0)+IF(AND(K74&lt;&gt;"",OR(NOT(ISNUMBER(K74)),K74&lt;0)),1,0)+IF(OR(G74="",G74&lt;&gt;IFERROR(INDEX('Cohorts'!$Q$2:$Q$201,MATCH(C74,'Cohorts'!$A$2:$A$201,0)),""),L74=""),1,0)+IF(AND(E74&lt;&gt;"Won",OR(I74&lt;&gt;"",J74&lt;&gt;"",K74&lt;&gt;"")),1,0)))</x:f>
        <x:v>0</x:v>
      </x:c>
      <x:c r="Q74" s="23" t="str">
        <x:f>IF(B74="","",IFERROR(INDEX('Meetings'!$K$2:$K$201,MATCH(B74,'Meetings'!$A$2:$A$201,0)),""))</x:f>
      </x:c>
      <x:c r="R74" s="23" t="str">
        <x:f>IF(C74="","",IFERROR(INDEX('Cohorts'!$F$2:$F$201,MATCH(C74,'Cohorts'!$A$2:$A$201,0)),""))</x:f>
      </x:c>
    </x:row>
    <x:row r="75" ht="60" customHeight="1">
      <x:c r="A75" s="23"/>
      <x:c r="B75" s="23"/>
      <x:c r="C75" s="25" t="str">
        <x:f>IF(B75="","",IFERROR(INDEX('Meetings'!$B$2:$B$201,MATCH(B75,'Meetings'!$A$2:$A$201,0)),""))</x:f>
      </x:c>
      <x:c r="D75" s="24"/>
      <x:c r="E75" s="23"/>
      <x:c r="F75" s="27"/>
      <x:c r="G75" s="23"/>
      <x:c r="H75" s="24"/>
      <x:c r="I75" s="27"/>
      <x:c r="J75" s="27"/>
      <x:c r="K75" s="27"/>
      <x:c r="L75" s="23"/>
      <x:c r="M75" s="23"/>
      <x:c r="N75" s="24"/>
      <x:c r="O75" s="23"/>
      <x:c r="P75" s="25" t="n">
        <x:f>IF(A75="",IF(OR(B75&lt;&gt;"",COUNTA(D75:O75)&gt;0),1,0),(IF(COUNTIF($A$2:$A$201,A75)&gt;1,1,0)+IF(COUNTIF($B$2:$B$201,B75)&gt;1,1,0)+IF(COUNTIF('Meetings'!$A$2:$A$201,B75)&lt;&gt;1,1,0)+IF(IFERROR(INDEX('Meetings'!$J$2:$J$201,MATCH(B75,'Meetings'!$A$2:$A$201,0)),"")&lt;&gt;"Accepted",1,0)+IF(OR(NOT(ISNUMBER(D75)),D75&lt;Q75,D75&gt;R75),1,0)+IF(AND(E75&lt;&gt;"Won",E75&lt;&gt;"Lost",E75&lt;&gt;"Open"),1,0)+IF(AND(E75="Open",H75&lt;&gt;""),1,0)+IF(AND(E75&lt;&gt;"Open",OR(NOT(ISNUMBER(H75)),H75&lt;D75,H75&gt;R75)),1,0)+IF(AND(F75&lt;&gt;"",OR(NOT(ISNUMBER(F75)),F75&lt;0)),1,0)+IF(AND(I75&lt;&gt;"",OR(NOT(ISNUMBER(I75)),I75&lt;0)),1,0)+IF(AND(J75&lt;&gt;"",OR(NOT(ISNUMBER(J75)),J75&lt;0)),1,0)+IF(AND(K75&lt;&gt;"",OR(NOT(ISNUMBER(K75)),K75&lt;0)),1,0)+IF(OR(G75="",G75&lt;&gt;IFERROR(INDEX('Cohorts'!$Q$2:$Q$201,MATCH(C75,'Cohorts'!$A$2:$A$201,0)),""),L75=""),1,0)+IF(AND(E75&lt;&gt;"Won",OR(I75&lt;&gt;"",J75&lt;&gt;"",K75&lt;&gt;"")),1,0)))</x:f>
        <x:v>0</x:v>
      </x:c>
      <x:c r="Q75" s="23" t="str">
        <x:f>IF(B75="","",IFERROR(INDEX('Meetings'!$K$2:$K$201,MATCH(B75,'Meetings'!$A$2:$A$201,0)),""))</x:f>
      </x:c>
      <x:c r="R75" s="23" t="str">
        <x:f>IF(C75="","",IFERROR(INDEX('Cohorts'!$F$2:$F$201,MATCH(C75,'Cohorts'!$A$2:$A$201,0)),""))</x:f>
      </x:c>
    </x:row>
    <x:row r="76" ht="60" customHeight="1">
      <x:c r="A76" s="23"/>
      <x:c r="B76" s="23"/>
      <x:c r="C76" s="25" t="str">
        <x:f>IF(B76="","",IFERROR(INDEX('Meetings'!$B$2:$B$201,MATCH(B76,'Meetings'!$A$2:$A$201,0)),""))</x:f>
      </x:c>
      <x:c r="D76" s="24"/>
      <x:c r="E76" s="23"/>
      <x:c r="F76" s="27"/>
      <x:c r="G76" s="23"/>
      <x:c r="H76" s="24"/>
      <x:c r="I76" s="27"/>
      <x:c r="J76" s="27"/>
      <x:c r="K76" s="27"/>
      <x:c r="L76" s="23"/>
      <x:c r="M76" s="23"/>
      <x:c r="N76" s="24"/>
      <x:c r="O76" s="23"/>
      <x:c r="P76" s="25" t="n">
        <x:f>IF(A76="",IF(OR(B76&lt;&gt;"",COUNTA(D76:O76)&gt;0),1,0),(IF(COUNTIF($A$2:$A$201,A76)&gt;1,1,0)+IF(COUNTIF($B$2:$B$201,B76)&gt;1,1,0)+IF(COUNTIF('Meetings'!$A$2:$A$201,B76)&lt;&gt;1,1,0)+IF(IFERROR(INDEX('Meetings'!$J$2:$J$201,MATCH(B76,'Meetings'!$A$2:$A$201,0)),"")&lt;&gt;"Accepted",1,0)+IF(OR(NOT(ISNUMBER(D76)),D76&lt;Q76,D76&gt;R76),1,0)+IF(AND(E76&lt;&gt;"Won",E76&lt;&gt;"Lost",E76&lt;&gt;"Open"),1,0)+IF(AND(E76="Open",H76&lt;&gt;""),1,0)+IF(AND(E76&lt;&gt;"Open",OR(NOT(ISNUMBER(H76)),H76&lt;D76,H76&gt;R76)),1,0)+IF(AND(F76&lt;&gt;"",OR(NOT(ISNUMBER(F76)),F76&lt;0)),1,0)+IF(AND(I76&lt;&gt;"",OR(NOT(ISNUMBER(I76)),I76&lt;0)),1,0)+IF(AND(J76&lt;&gt;"",OR(NOT(ISNUMBER(J76)),J76&lt;0)),1,0)+IF(AND(K76&lt;&gt;"",OR(NOT(ISNUMBER(K76)),K76&lt;0)),1,0)+IF(OR(G76="",G76&lt;&gt;IFERROR(INDEX('Cohorts'!$Q$2:$Q$201,MATCH(C76,'Cohorts'!$A$2:$A$201,0)),""),L76=""),1,0)+IF(AND(E76&lt;&gt;"Won",OR(I76&lt;&gt;"",J76&lt;&gt;"",K76&lt;&gt;"")),1,0)))</x:f>
        <x:v>0</x:v>
      </x:c>
      <x:c r="Q76" s="23" t="str">
        <x:f>IF(B76="","",IFERROR(INDEX('Meetings'!$K$2:$K$201,MATCH(B76,'Meetings'!$A$2:$A$201,0)),""))</x:f>
      </x:c>
      <x:c r="R76" s="23" t="str">
        <x:f>IF(C76="","",IFERROR(INDEX('Cohorts'!$F$2:$F$201,MATCH(C76,'Cohorts'!$A$2:$A$201,0)),""))</x:f>
      </x:c>
    </x:row>
    <x:row r="77" ht="60" customHeight="1">
      <x:c r="A77" s="23"/>
      <x:c r="B77" s="23"/>
      <x:c r="C77" s="25" t="str">
        <x:f>IF(B77="","",IFERROR(INDEX('Meetings'!$B$2:$B$201,MATCH(B77,'Meetings'!$A$2:$A$201,0)),""))</x:f>
      </x:c>
      <x:c r="D77" s="24"/>
      <x:c r="E77" s="23"/>
      <x:c r="F77" s="27"/>
      <x:c r="G77" s="23"/>
      <x:c r="H77" s="24"/>
      <x:c r="I77" s="27"/>
      <x:c r="J77" s="27"/>
      <x:c r="K77" s="27"/>
      <x:c r="L77" s="23"/>
      <x:c r="M77" s="23"/>
      <x:c r="N77" s="24"/>
      <x:c r="O77" s="23"/>
      <x:c r="P77" s="25" t="n">
        <x:f>IF(A77="",IF(OR(B77&lt;&gt;"",COUNTA(D77:O77)&gt;0),1,0),(IF(COUNTIF($A$2:$A$201,A77)&gt;1,1,0)+IF(COUNTIF($B$2:$B$201,B77)&gt;1,1,0)+IF(COUNTIF('Meetings'!$A$2:$A$201,B77)&lt;&gt;1,1,0)+IF(IFERROR(INDEX('Meetings'!$J$2:$J$201,MATCH(B77,'Meetings'!$A$2:$A$201,0)),"")&lt;&gt;"Accepted",1,0)+IF(OR(NOT(ISNUMBER(D77)),D77&lt;Q77,D77&gt;R77),1,0)+IF(AND(E77&lt;&gt;"Won",E77&lt;&gt;"Lost",E77&lt;&gt;"Open"),1,0)+IF(AND(E77="Open",H77&lt;&gt;""),1,0)+IF(AND(E77&lt;&gt;"Open",OR(NOT(ISNUMBER(H77)),H77&lt;D77,H77&gt;R77)),1,0)+IF(AND(F77&lt;&gt;"",OR(NOT(ISNUMBER(F77)),F77&lt;0)),1,0)+IF(AND(I77&lt;&gt;"",OR(NOT(ISNUMBER(I77)),I77&lt;0)),1,0)+IF(AND(J77&lt;&gt;"",OR(NOT(ISNUMBER(J77)),J77&lt;0)),1,0)+IF(AND(K77&lt;&gt;"",OR(NOT(ISNUMBER(K77)),K77&lt;0)),1,0)+IF(OR(G77="",G77&lt;&gt;IFERROR(INDEX('Cohorts'!$Q$2:$Q$201,MATCH(C77,'Cohorts'!$A$2:$A$201,0)),""),L77=""),1,0)+IF(AND(E77&lt;&gt;"Won",OR(I77&lt;&gt;"",J77&lt;&gt;"",K77&lt;&gt;"")),1,0)))</x:f>
        <x:v>0</x:v>
      </x:c>
      <x:c r="Q77" s="23" t="str">
        <x:f>IF(B77="","",IFERROR(INDEX('Meetings'!$K$2:$K$201,MATCH(B77,'Meetings'!$A$2:$A$201,0)),""))</x:f>
      </x:c>
      <x:c r="R77" s="23" t="str">
        <x:f>IF(C77="","",IFERROR(INDEX('Cohorts'!$F$2:$F$201,MATCH(C77,'Cohorts'!$A$2:$A$201,0)),""))</x:f>
      </x:c>
    </x:row>
    <x:row r="78" ht="60" customHeight="1">
      <x:c r="A78" s="23"/>
      <x:c r="B78" s="23"/>
      <x:c r="C78" s="25" t="str">
        <x:f>IF(B78="","",IFERROR(INDEX('Meetings'!$B$2:$B$201,MATCH(B78,'Meetings'!$A$2:$A$201,0)),""))</x:f>
      </x:c>
      <x:c r="D78" s="24"/>
      <x:c r="E78" s="23"/>
      <x:c r="F78" s="27"/>
      <x:c r="G78" s="23"/>
      <x:c r="H78" s="24"/>
      <x:c r="I78" s="27"/>
      <x:c r="J78" s="27"/>
      <x:c r="K78" s="27"/>
      <x:c r="L78" s="23"/>
      <x:c r="M78" s="23"/>
      <x:c r="N78" s="24"/>
      <x:c r="O78" s="23"/>
      <x:c r="P78" s="25" t="n">
        <x:f>IF(A78="",IF(OR(B78&lt;&gt;"",COUNTA(D78:O78)&gt;0),1,0),(IF(COUNTIF($A$2:$A$201,A78)&gt;1,1,0)+IF(COUNTIF($B$2:$B$201,B78)&gt;1,1,0)+IF(COUNTIF('Meetings'!$A$2:$A$201,B78)&lt;&gt;1,1,0)+IF(IFERROR(INDEX('Meetings'!$J$2:$J$201,MATCH(B78,'Meetings'!$A$2:$A$201,0)),"")&lt;&gt;"Accepted",1,0)+IF(OR(NOT(ISNUMBER(D78)),D78&lt;Q78,D78&gt;R78),1,0)+IF(AND(E78&lt;&gt;"Won",E78&lt;&gt;"Lost",E78&lt;&gt;"Open"),1,0)+IF(AND(E78="Open",H78&lt;&gt;""),1,0)+IF(AND(E78&lt;&gt;"Open",OR(NOT(ISNUMBER(H78)),H78&lt;D78,H78&gt;R78)),1,0)+IF(AND(F78&lt;&gt;"",OR(NOT(ISNUMBER(F78)),F78&lt;0)),1,0)+IF(AND(I78&lt;&gt;"",OR(NOT(ISNUMBER(I78)),I78&lt;0)),1,0)+IF(AND(J78&lt;&gt;"",OR(NOT(ISNUMBER(J78)),J78&lt;0)),1,0)+IF(AND(K78&lt;&gt;"",OR(NOT(ISNUMBER(K78)),K78&lt;0)),1,0)+IF(OR(G78="",G78&lt;&gt;IFERROR(INDEX('Cohorts'!$Q$2:$Q$201,MATCH(C78,'Cohorts'!$A$2:$A$201,0)),""),L78=""),1,0)+IF(AND(E78&lt;&gt;"Won",OR(I78&lt;&gt;"",J78&lt;&gt;"",K78&lt;&gt;"")),1,0)))</x:f>
        <x:v>0</x:v>
      </x:c>
      <x:c r="Q78" s="23" t="str">
        <x:f>IF(B78="","",IFERROR(INDEX('Meetings'!$K$2:$K$201,MATCH(B78,'Meetings'!$A$2:$A$201,0)),""))</x:f>
      </x:c>
      <x:c r="R78" s="23" t="str">
        <x:f>IF(C78="","",IFERROR(INDEX('Cohorts'!$F$2:$F$201,MATCH(C78,'Cohorts'!$A$2:$A$201,0)),""))</x:f>
      </x:c>
    </x:row>
    <x:row r="79" ht="60" customHeight="1">
      <x:c r="A79" s="23"/>
      <x:c r="B79" s="23"/>
      <x:c r="C79" s="25" t="str">
        <x:f>IF(B79="","",IFERROR(INDEX('Meetings'!$B$2:$B$201,MATCH(B79,'Meetings'!$A$2:$A$201,0)),""))</x:f>
      </x:c>
      <x:c r="D79" s="24"/>
      <x:c r="E79" s="23"/>
      <x:c r="F79" s="27"/>
      <x:c r="G79" s="23"/>
      <x:c r="H79" s="24"/>
      <x:c r="I79" s="27"/>
      <x:c r="J79" s="27"/>
      <x:c r="K79" s="27"/>
      <x:c r="L79" s="23"/>
      <x:c r="M79" s="23"/>
      <x:c r="N79" s="24"/>
      <x:c r="O79" s="23"/>
      <x:c r="P79" s="25" t="n">
        <x:f>IF(A79="",IF(OR(B79&lt;&gt;"",COUNTA(D79:O79)&gt;0),1,0),(IF(COUNTIF($A$2:$A$201,A79)&gt;1,1,0)+IF(COUNTIF($B$2:$B$201,B79)&gt;1,1,0)+IF(COUNTIF('Meetings'!$A$2:$A$201,B79)&lt;&gt;1,1,0)+IF(IFERROR(INDEX('Meetings'!$J$2:$J$201,MATCH(B79,'Meetings'!$A$2:$A$201,0)),"")&lt;&gt;"Accepted",1,0)+IF(OR(NOT(ISNUMBER(D79)),D79&lt;Q79,D79&gt;R79),1,0)+IF(AND(E79&lt;&gt;"Won",E79&lt;&gt;"Lost",E79&lt;&gt;"Open"),1,0)+IF(AND(E79="Open",H79&lt;&gt;""),1,0)+IF(AND(E79&lt;&gt;"Open",OR(NOT(ISNUMBER(H79)),H79&lt;D79,H79&gt;R79)),1,0)+IF(AND(F79&lt;&gt;"",OR(NOT(ISNUMBER(F79)),F79&lt;0)),1,0)+IF(AND(I79&lt;&gt;"",OR(NOT(ISNUMBER(I79)),I79&lt;0)),1,0)+IF(AND(J79&lt;&gt;"",OR(NOT(ISNUMBER(J79)),J79&lt;0)),1,0)+IF(AND(K79&lt;&gt;"",OR(NOT(ISNUMBER(K79)),K79&lt;0)),1,0)+IF(OR(G79="",G79&lt;&gt;IFERROR(INDEX('Cohorts'!$Q$2:$Q$201,MATCH(C79,'Cohorts'!$A$2:$A$201,0)),""),L79=""),1,0)+IF(AND(E79&lt;&gt;"Won",OR(I79&lt;&gt;"",J79&lt;&gt;"",K79&lt;&gt;"")),1,0)))</x:f>
        <x:v>0</x:v>
      </x:c>
      <x:c r="Q79" s="23" t="str">
        <x:f>IF(B79="","",IFERROR(INDEX('Meetings'!$K$2:$K$201,MATCH(B79,'Meetings'!$A$2:$A$201,0)),""))</x:f>
      </x:c>
      <x:c r="R79" s="23" t="str">
        <x:f>IF(C79="","",IFERROR(INDEX('Cohorts'!$F$2:$F$201,MATCH(C79,'Cohorts'!$A$2:$A$201,0)),""))</x:f>
      </x:c>
    </x:row>
    <x:row r="80" ht="60" customHeight="1">
      <x:c r="A80" s="23"/>
      <x:c r="B80" s="23"/>
      <x:c r="C80" s="25" t="str">
        <x:f>IF(B80="","",IFERROR(INDEX('Meetings'!$B$2:$B$201,MATCH(B80,'Meetings'!$A$2:$A$201,0)),""))</x:f>
      </x:c>
      <x:c r="D80" s="24"/>
      <x:c r="E80" s="23"/>
      <x:c r="F80" s="27"/>
      <x:c r="G80" s="23"/>
      <x:c r="H80" s="24"/>
      <x:c r="I80" s="27"/>
      <x:c r="J80" s="27"/>
      <x:c r="K80" s="27"/>
      <x:c r="L80" s="23"/>
      <x:c r="M80" s="23"/>
      <x:c r="N80" s="24"/>
      <x:c r="O80" s="23"/>
      <x:c r="P80" s="25" t="n">
        <x:f>IF(A80="",IF(OR(B80&lt;&gt;"",COUNTA(D80:O80)&gt;0),1,0),(IF(COUNTIF($A$2:$A$201,A80)&gt;1,1,0)+IF(COUNTIF($B$2:$B$201,B80)&gt;1,1,0)+IF(COUNTIF('Meetings'!$A$2:$A$201,B80)&lt;&gt;1,1,0)+IF(IFERROR(INDEX('Meetings'!$J$2:$J$201,MATCH(B80,'Meetings'!$A$2:$A$201,0)),"")&lt;&gt;"Accepted",1,0)+IF(OR(NOT(ISNUMBER(D80)),D80&lt;Q80,D80&gt;R80),1,0)+IF(AND(E80&lt;&gt;"Won",E80&lt;&gt;"Lost",E80&lt;&gt;"Open"),1,0)+IF(AND(E80="Open",H80&lt;&gt;""),1,0)+IF(AND(E80&lt;&gt;"Open",OR(NOT(ISNUMBER(H80)),H80&lt;D80,H80&gt;R80)),1,0)+IF(AND(F80&lt;&gt;"",OR(NOT(ISNUMBER(F80)),F80&lt;0)),1,0)+IF(AND(I80&lt;&gt;"",OR(NOT(ISNUMBER(I80)),I80&lt;0)),1,0)+IF(AND(J80&lt;&gt;"",OR(NOT(ISNUMBER(J80)),J80&lt;0)),1,0)+IF(AND(K80&lt;&gt;"",OR(NOT(ISNUMBER(K80)),K80&lt;0)),1,0)+IF(OR(G80="",G80&lt;&gt;IFERROR(INDEX('Cohorts'!$Q$2:$Q$201,MATCH(C80,'Cohorts'!$A$2:$A$201,0)),""),L80=""),1,0)+IF(AND(E80&lt;&gt;"Won",OR(I80&lt;&gt;"",J80&lt;&gt;"",K80&lt;&gt;"")),1,0)))</x:f>
        <x:v>0</x:v>
      </x:c>
      <x:c r="Q80" s="23" t="str">
        <x:f>IF(B80="","",IFERROR(INDEX('Meetings'!$K$2:$K$201,MATCH(B80,'Meetings'!$A$2:$A$201,0)),""))</x:f>
      </x:c>
      <x:c r="R80" s="23" t="str">
        <x:f>IF(C80="","",IFERROR(INDEX('Cohorts'!$F$2:$F$201,MATCH(C80,'Cohorts'!$A$2:$A$201,0)),""))</x:f>
      </x:c>
    </x:row>
    <x:row r="81" ht="60" customHeight="1">
      <x:c r="A81" s="23"/>
      <x:c r="B81" s="23"/>
      <x:c r="C81" s="25" t="str">
        <x:f>IF(B81="","",IFERROR(INDEX('Meetings'!$B$2:$B$201,MATCH(B81,'Meetings'!$A$2:$A$201,0)),""))</x:f>
      </x:c>
      <x:c r="D81" s="24"/>
      <x:c r="E81" s="23"/>
      <x:c r="F81" s="27"/>
      <x:c r="G81" s="23"/>
      <x:c r="H81" s="24"/>
      <x:c r="I81" s="27"/>
      <x:c r="J81" s="27"/>
      <x:c r="K81" s="27"/>
      <x:c r="L81" s="23"/>
      <x:c r="M81" s="23"/>
      <x:c r="N81" s="24"/>
      <x:c r="O81" s="23"/>
      <x:c r="P81" s="25" t="n">
        <x:f>IF(A81="",IF(OR(B81&lt;&gt;"",COUNTA(D81:O81)&gt;0),1,0),(IF(COUNTIF($A$2:$A$201,A81)&gt;1,1,0)+IF(COUNTIF($B$2:$B$201,B81)&gt;1,1,0)+IF(COUNTIF('Meetings'!$A$2:$A$201,B81)&lt;&gt;1,1,0)+IF(IFERROR(INDEX('Meetings'!$J$2:$J$201,MATCH(B81,'Meetings'!$A$2:$A$201,0)),"")&lt;&gt;"Accepted",1,0)+IF(OR(NOT(ISNUMBER(D81)),D81&lt;Q81,D81&gt;R81),1,0)+IF(AND(E81&lt;&gt;"Won",E81&lt;&gt;"Lost",E81&lt;&gt;"Open"),1,0)+IF(AND(E81="Open",H81&lt;&gt;""),1,0)+IF(AND(E81&lt;&gt;"Open",OR(NOT(ISNUMBER(H81)),H81&lt;D81,H81&gt;R81)),1,0)+IF(AND(F81&lt;&gt;"",OR(NOT(ISNUMBER(F81)),F81&lt;0)),1,0)+IF(AND(I81&lt;&gt;"",OR(NOT(ISNUMBER(I81)),I81&lt;0)),1,0)+IF(AND(J81&lt;&gt;"",OR(NOT(ISNUMBER(J81)),J81&lt;0)),1,0)+IF(AND(K81&lt;&gt;"",OR(NOT(ISNUMBER(K81)),K81&lt;0)),1,0)+IF(OR(G81="",G81&lt;&gt;IFERROR(INDEX('Cohorts'!$Q$2:$Q$201,MATCH(C81,'Cohorts'!$A$2:$A$201,0)),""),L81=""),1,0)+IF(AND(E81&lt;&gt;"Won",OR(I81&lt;&gt;"",J81&lt;&gt;"",K81&lt;&gt;"")),1,0)))</x:f>
        <x:v>0</x:v>
      </x:c>
      <x:c r="Q81" s="23" t="str">
        <x:f>IF(B81="","",IFERROR(INDEX('Meetings'!$K$2:$K$201,MATCH(B81,'Meetings'!$A$2:$A$201,0)),""))</x:f>
      </x:c>
      <x:c r="R81" s="23" t="str">
        <x:f>IF(C81="","",IFERROR(INDEX('Cohorts'!$F$2:$F$201,MATCH(C81,'Cohorts'!$A$2:$A$201,0)),""))</x:f>
      </x:c>
    </x:row>
    <x:row r="82" ht="60" customHeight="1">
      <x:c r="A82" s="23"/>
      <x:c r="B82" s="23"/>
      <x:c r="C82" s="25" t="str">
        <x:f>IF(B82="","",IFERROR(INDEX('Meetings'!$B$2:$B$201,MATCH(B82,'Meetings'!$A$2:$A$201,0)),""))</x:f>
      </x:c>
      <x:c r="D82" s="24"/>
      <x:c r="E82" s="23"/>
      <x:c r="F82" s="27"/>
      <x:c r="G82" s="23"/>
      <x:c r="H82" s="24"/>
      <x:c r="I82" s="27"/>
      <x:c r="J82" s="27"/>
      <x:c r="K82" s="27"/>
      <x:c r="L82" s="23"/>
      <x:c r="M82" s="23"/>
      <x:c r="N82" s="24"/>
      <x:c r="O82" s="23"/>
      <x:c r="P82" s="25" t="n">
        <x:f>IF(A82="",IF(OR(B82&lt;&gt;"",COUNTA(D82:O82)&gt;0),1,0),(IF(COUNTIF($A$2:$A$201,A82)&gt;1,1,0)+IF(COUNTIF($B$2:$B$201,B82)&gt;1,1,0)+IF(COUNTIF('Meetings'!$A$2:$A$201,B82)&lt;&gt;1,1,0)+IF(IFERROR(INDEX('Meetings'!$J$2:$J$201,MATCH(B82,'Meetings'!$A$2:$A$201,0)),"")&lt;&gt;"Accepted",1,0)+IF(OR(NOT(ISNUMBER(D82)),D82&lt;Q82,D82&gt;R82),1,0)+IF(AND(E82&lt;&gt;"Won",E82&lt;&gt;"Lost",E82&lt;&gt;"Open"),1,0)+IF(AND(E82="Open",H82&lt;&gt;""),1,0)+IF(AND(E82&lt;&gt;"Open",OR(NOT(ISNUMBER(H82)),H82&lt;D82,H82&gt;R82)),1,0)+IF(AND(F82&lt;&gt;"",OR(NOT(ISNUMBER(F82)),F82&lt;0)),1,0)+IF(AND(I82&lt;&gt;"",OR(NOT(ISNUMBER(I82)),I82&lt;0)),1,0)+IF(AND(J82&lt;&gt;"",OR(NOT(ISNUMBER(J82)),J82&lt;0)),1,0)+IF(AND(K82&lt;&gt;"",OR(NOT(ISNUMBER(K82)),K82&lt;0)),1,0)+IF(OR(G82="",G82&lt;&gt;IFERROR(INDEX('Cohorts'!$Q$2:$Q$201,MATCH(C82,'Cohorts'!$A$2:$A$201,0)),""),L82=""),1,0)+IF(AND(E82&lt;&gt;"Won",OR(I82&lt;&gt;"",J82&lt;&gt;"",K82&lt;&gt;"")),1,0)))</x:f>
        <x:v>0</x:v>
      </x:c>
      <x:c r="Q82" s="23" t="str">
        <x:f>IF(B82="","",IFERROR(INDEX('Meetings'!$K$2:$K$201,MATCH(B82,'Meetings'!$A$2:$A$201,0)),""))</x:f>
      </x:c>
      <x:c r="R82" s="23" t="str">
        <x:f>IF(C82="","",IFERROR(INDEX('Cohorts'!$F$2:$F$201,MATCH(C82,'Cohorts'!$A$2:$A$201,0)),""))</x:f>
      </x:c>
    </x:row>
    <x:row r="83" ht="60" customHeight="1">
      <x:c r="A83" s="23"/>
      <x:c r="B83" s="23"/>
      <x:c r="C83" s="25" t="str">
        <x:f>IF(B83="","",IFERROR(INDEX('Meetings'!$B$2:$B$201,MATCH(B83,'Meetings'!$A$2:$A$201,0)),""))</x:f>
      </x:c>
      <x:c r="D83" s="24"/>
      <x:c r="E83" s="23"/>
      <x:c r="F83" s="27"/>
      <x:c r="G83" s="23"/>
      <x:c r="H83" s="24"/>
      <x:c r="I83" s="27"/>
      <x:c r="J83" s="27"/>
      <x:c r="K83" s="27"/>
      <x:c r="L83" s="23"/>
      <x:c r="M83" s="23"/>
      <x:c r="N83" s="24"/>
      <x:c r="O83" s="23"/>
      <x:c r="P83" s="25" t="n">
        <x:f>IF(A83="",IF(OR(B83&lt;&gt;"",COUNTA(D83:O83)&gt;0),1,0),(IF(COUNTIF($A$2:$A$201,A83)&gt;1,1,0)+IF(COUNTIF($B$2:$B$201,B83)&gt;1,1,0)+IF(COUNTIF('Meetings'!$A$2:$A$201,B83)&lt;&gt;1,1,0)+IF(IFERROR(INDEX('Meetings'!$J$2:$J$201,MATCH(B83,'Meetings'!$A$2:$A$201,0)),"")&lt;&gt;"Accepted",1,0)+IF(OR(NOT(ISNUMBER(D83)),D83&lt;Q83,D83&gt;R83),1,0)+IF(AND(E83&lt;&gt;"Won",E83&lt;&gt;"Lost",E83&lt;&gt;"Open"),1,0)+IF(AND(E83="Open",H83&lt;&gt;""),1,0)+IF(AND(E83&lt;&gt;"Open",OR(NOT(ISNUMBER(H83)),H83&lt;D83,H83&gt;R83)),1,0)+IF(AND(F83&lt;&gt;"",OR(NOT(ISNUMBER(F83)),F83&lt;0)),1,0)+IF(AND(I83&lt;&gt;"",OR(NOT(ISNUMBER(I83)),I83&lt;0)),1,0)+IF(AND(J83&lt;&gt;"",OR(NOT(ISNUMBER(J83)),J83&lt;0)),1,0)+IF(AND(K83&lt;&gt;"",OR(NOT(ISNUMBER(K83)),K83&lt;0)),1,0)+IF(OR(G83="",G83&lt;&gt;IFERROR(INDEX('Cohorts'!$Q$2:$Q$201,MATCH(C83,'Cohorts'!$A$2:$A$201,0)),""),L83=""),1,0)+IF(AND(E83&lt;&gt;"Won",OR(I83&lt;&gt;"",J83&lt;&gt;"",K83&lt;&gt;"")),1,0)))</x:f>
        <x:v>0</x:v>
      </x:c>
      <x:c r="Q83" s="23" t="str">
        <x:f>IF(B83="","",IFERROR(INDEX('Meetings'!$K$2:$K$201,MATCH(B83,'Meetings'!$A$2:$A$201,0)),""))</x:f>
      </x:c>
      <x:c r="R83" s="23" t="str">
        <x:f>IF(C83="","",IFERROR(INDEX('Cohorts'!$F$2:$F$201,MATCH(C83,'Cohorts'!$A$2:$A$201,0)),""))</x:f>
      </x:c>
    </x:row>
    <x:row r="84" ht="60" customHeight="1">
      <x:c r="A84" s="23"/>
      <x:c r="B84" s="23"/>
      <x:c r="C84" s="25" t="str">
        <x:f>IF(B84="","",IFERROR(INDEX('Meetings'!$B$2:$B$201,MATCH(B84,'Meetings'!$A$2:$A$201,0)),""))</x:f>
      </x:c>
      <x:c r="D84" s="24"/>
      <x:c r="E84" s="23"/>
      <x:c r="F84" s="27"/>
      <x:c r="G84" s="23"/>
      <x:c r="H84" s="24"/>
      <x:c r="I84" s="27"/>
      <x:c r="J84" s="27"/>
      <x:c r="K84" s="27"/>
      <x:c r="L84" s="23"/>
      <x:c r="M84" s="23"/>
      <x:c r="N84" s="24"/>
      <x:c r="O84" s="23"/>
      <x:c r="P84" s="25" t="n">
        <x:f>IF(A84="",IF(OR(B84&lt;&gt;"",COUNTA(D84:O84)&gt;0),1,0),(IF(COUNTIF($A$2:$A$201,A84)&gt;1,1,0)+IF(COUNTIF($B$2:$B$201,B84)&gt;1,1,0)+IF(COUNTIF('Meetings'!$A$2:$A$201,B84)&lt;&gt;1,1,0)+IF(IFERROR(INDEX('Meetings'!$J$2:$J$201,MATCH(B84,'Meetings'!$A$2:$A$201,0)),"")&lt;&gt;"Accepted",1,0)+IF(OR(NOT(ISNUMBER(D84)),D84&lt;Q84,D84&gt;R84),1,0)+IF(AND(E84&lt;&gt;"Won",E84&lt;&gt;"Lost",E84&lt;&gt;"Open"),1,0)+IF(AND(E84="Open",H84&lt;&gt;""),1,0)+IF(AND(E84&lt;&gt;"Open",OR(NOT(ISNUMBER(H84)),H84&lt;D84,H84&gt;R84)),1,0)+IF(AND(F84&lt;&gt;"",OR(NOT(ISNUMBER(F84)),F84&lt;0)),1,0)+IF(AND(I84&lt;&gt;"",OR(NOT(ISNUMBER(I84)),I84&lt;0)),1,0)+IF(AND(J84&lt;&gt;"",OR(NOT(ISNUMBER(J84)),J84&lt;0)),1,0)+IF(AND(K84&lt;&gt;"",OR(NOT(ISNUMBER(K84)),K84&lt;0)),1,0)+IF(OR(G84="",G84&lt;&gt;IFERROR(INDEX('Cohorts'!$Q$2:$Q$201,MATCH(C84,'Cohorts'!$A$2:$A$201,0)),""),L84=""),1,0)+IF(AND(E84&lt;&gt;"Won",OR(I84&lt;&gt;"",J84&lt;&gt;"",K84&lt;&gt;"")),1,0)))</x:f>
        <x:v>0</x:v>
      </x:c>
      <x:c r="Q84" s="23" t="str">
        <x:f>IF(B84="","",IFERROR(INDEX('Meetings'!$K$2:$K$201,MATCH(B84,'Meetings'!$A$2:$A$201,0)),""))</x:f>
      </x:c>
      <x:c r="R84" s="23" t="str">
        <x:f>IF(C84="","",IFERROR(INDEX('Cohorts'!$F$2:$F$201,MATCH(C84,'Cohorts'!$A$2:$A$201,0)),""))</x:f>
      </x:c>
    </x:row>
    <x:row r="85" ht="60" customHeight="1">
      <x:c r="A85" s="23"/>
      <x:c r="B85" s="23"/>
      <x:c r="C85" s="25" t="str">
        <x:f>IF(B85="","",IFERROR(INDEX('Meetings'!$B$2:$B$201,MATCH(B85,'Meetings'!$A$2:$A$201,0)),""))</x:f>
      </x:c>
      <x:c r="D85" s="24"/>
      <x:c r="E85" s="23"/>
      <x:c r="F85" s="27"/>
      <x:c r="G85" s="23"/>
      <x:c r="H85" s="24"/>
      <x:c r="I85" s="27"/>
      <x:c r="J85" s="27"/>
      <x:c r="K85" s="27"/>
      <x:c r="L85" s="23"/>
      <x:c r="M85" s="23"/>
      <x:c r="N85" s="24"/>
      <x:c r="O85" s="23"/>
      <x:c r="P85" s="25" t="n">
        <x:f>IF(A85="",IF(OR(B85&lt;&gt;"",COUNTA(D85:O85)&gt;0),1,0),(IF(COUNTIF($A$2:$A$201,A85)&gt;1,1,0)+IF(COUNTIF($B$2:$B$201,B85)&gt;1,1,0)+IF(COUNTIF('Meetings'!$A$2:$A$201,B85)&lt;&gt;1,1,0)+IF(IFERROR(INDEX('Meetings'!$J$2:$J$201,MATCH(B85,'Meetings'!$A$2:$A$201,0)),"")&lt;&gt;"Accepted",1,0)+IF(OR(NOT(ISNUMBER(D85)),D85&lt;Q85,D85&gt;R85),1,0)+IF(AND(E85&lt;&gt;"Won",E85&lt;&gt;"Lost",E85&lt;&gt;"Open"),1,0)+IF(AND(E85="Open",H85&lt;&gt;""),1,0)+IF(AND(E85&lt;&gt;"Open",OR(NOT(ISNUMBER(H85)),H85&lt;D85,H85&gt;R85)),1,0)+IF(AND(F85&lt;&gt;"",OR(NOT(ISNUMBER(F85)),F85&lt;0)),1,0)+IF(AND(I85&lt;&gt;"",OR(NOT(ISNUMBER(I85)),I85&lt;0)),1,0)+IF(AND(J85&lt;&gt;"",OR(NOT(ISNUMBER(J85)),J85&lt;0)),1,0)+IF(AND(K85&lt;&gt;"",OR(NOT(ISNUMBER(K85)),K85&lt;0)),1,0)+IF(OR(G85="",G85&lt;&gt;IFERROR(INDEX('Cohorts'!$Q$2:$Q$201,MATCH(C85,'Cohorts'!$A$2:$A$201,0)),""),L85=""),1,0)+IF(AND(E85&lt;&gt;"Won",OR(I85&lt;&gt;"",J85&lt;&gt;"",K85&lt;&gt;"")),1,0)))</x:f>
        <x:v>0</x:v>
      </x:c>
      <x:c r="Q85" s="23" t="str">
        <x:f>IF(B85="","",IFERROR(INDEX('Meetings'!$K$2:$K$201,MATCH(B85,'Meetings'!$A$2:$A$201,0)),""))</x:f>
      </x:c>
      <x:c r="R85" s="23" t="str">
        <x:f>IF(C85="","",IFERROR(INDEX('Cohorts'!$F$2:$F$201,MATCH(C85,'Cohorts'!$A$2:$A$201,0)),""))</x:f>
      </x:c>
    </x:row>
    <x:row r="86" ht="60" customHeight="1">
      <x:c r="A86" s="23"/>
      <x:c r="B86" s="23"/>
      <x:c r="C86" s="25" t="str">
        <x:f>IF(B86="","",IFERROR(INDEX('Meetings'!$B$2:$B$201,MATCH(B86,'Meetings'!$A$2:$A$201,0)),""))</x:f>
      </x:c>
      <x:c r="D86" s="24"/>
      <x:c r="E86" s="23"/>
      <x:c r="F86" s="27"/>
      <x:c r="G86" s="23"/>
      <x:c r="H86" s="24"/>
      <x:c r="I86" s="27"/>
      <x:c r="J86" s="27"/>
      <x:c r="K86" s="27"/>
      <x:c r="L86" s="23"/>
      <x:c r="M86" s="23"/>
      <x:c r="N86" s="24"/>
      <x:c r="O86" s="23"/>
      <x:c r="P86" s="25" t="n">
        <x:f>IF(A86="",IF(OR(B86&lt;&gt;"",COUNTA(D86:O86)&gt;0),1,0),(IF(COUNTIF($A$2:$A$201,A86)&gt;1,1,0)+IF(COUNTIF($B$2:$B$201,B86)&gt;1,1,0)+IF(COUNTIF('Meetings'!$A$2:$A$201,B86)&lt;&gt;1,1,0)+IF(IFERROR(INDEX('Meetings'!$J$2:$J$201,MATCH(B86,'Meetings'!$A$2:$A$201,0)),"")&lt;&gt;"Accepted",1,0)+IF(OR(NOT(ISNUMBER(D86)),D86&lt;Q86,D86&gt;R86),1,0)+IF(AND(E86&lt;&gt;"Won",E86&lt;&gt;"Lost",E86&lt;&gt;"Open"),1,0)+IF(AND(E86="Open",H86&lt;&gt;""),1,0)+IF(AND(E86&lt;&gt;"Open",OR(NOT(ISNUMBER(H86)),H86&lt;D86,H86&gt;R86)),1,0)+IF(AND(F86&lt;&gt;"",OR(NOT(ISNUMBER(F86)),F86&lt;0)),1,0)+IF(AND(I86&lt;&gt;"",OR(NOT(ISNUMBER(I86)),I86&lt;0)),1,0)+IF(AND(J86&lt;&gt;"",OR(NOT(ISNUMBER(J86)),J86&lt;0)),1,0)+IF(AND(K86&lt;&gt;"",OR(NOT(ISNUMBER(K86)),K86&lt;0)),1,0)+IF(OR(G86="",G86&lt;&gt;IFERROR(INDEX('Cohorts'!$Q$2:$Q$201,MATCH(C86,'Cohorts'!$A$2:$A$201,0)),""),L86=""),1,0)+IF(AND(E86&lt;&gt;"Won",OR(I86&lt;&gt;"",J86&lt;&gt;"",K86&lt;&gt;"")),1,0)))</x:f>
        <x:v>0</x:v>
      </x:c>
      <x:c r="Q86" s="23" t="str">
        <x:f>IF(B86="","",IFERROR(INDEX('Meetings'!$K$2:$K$201,MATCH(B86,'Meetings'!$A$2:$A$201,0)),""))</x:f>
      </x:c>
      <x:c r="R86" s="23" t="str">
        <x:f>IF(C86="","",IFERROR(INDEX('Cohorts'!$F$2:$F$201,MATCH(C86,'Cohorts'!$A$2:$A$201,0)),""))</x:f>
      </x:c>
    </x:row>
    <x:row r="87" ht="60" customHeight="1">
      <x:c r="A87" s="23"/>
      <x:c r="B87" s="23"/>
      <x:c r="C87" s="25" t="str">
        <x:f>IF(B87="","",IFERROR(INDEX('Meetings'!$B$2:$B$201,MATCH(B87,'Meetings'!$A$2:$A$201,0)),""))</x:f>
      </x:c>
      <x:c r="D87" s="24"/>
      <x:c r="E87" s="23"/>
      <x:c r="F87" s="27"/>
      <x:c r="G87" s="23"/>
      <x:c r="H87" s="24"/>
      <x:c r="I87" s="27"/>
      <x:c r="J87" s="27"/>
      <x:c r="K87" s="27"/>
      <x:c r="L87" s="23"/>
      <x:c r="M87" s="23"/>
      <x:c r="N87" s="24"/>
      <x:c r="O87" s="23"/>
      <x:c r="P87" s="25" t="n">
        <x:f>IF(A87="",IF(OR(B87&lt;&gt;"",COUNTA(D87:O87)&gt;0),1,0),(IF(COUNTIF($A$2:$A$201,A87)&gt;1,1,0)+IF(COUNTIF($B$2:$B$201,B87)&gt;1,1,0)+IF(COUNTIF('Meetings'!$A$2:$A$201,B87)&lt;&gt;1,1,0)+IF(IFERROR(INDEX('Meetings'!$J$2:$J$201,MATCH(B87,'Meetings'!$A$2:$A$201,0)),"")&lt;&gt;"Accepted",1,0)+IF(OR(NOT(ISNUMBER(D87)),D87&lt;Q87,D87&gt;R87),1,0)+IF(AND(E87&lt;&gt;"Won",E87&lt;&gt;"Lost",E87&lt;&gt;"Open"),1,0)+IF(AND(E87="Open",H87&lt;&gt;""),1,0)+IF(AND(E87&lt;&gt;"Open",OR(NOT(ISNUMBER(H87)),H87&lt;D87,H87&gt;R87)),1,0)+IF(AND(F87&lt;&gt;"",OR(NOT(ISNUMBER(F87)),F87&lt;0)),1,0)+IF(AND(I87&lt;&gt;"",OR(NOT(ISNUMBER(I87)),I87&lt;0)),1,0)+IF(AND(J87&lt;&gt;"",OR(NOT(ISNUMBER(J87)),J87&lt;0)),1,0)+IF(AND(K87&lt;&gt;"",OR(NOT(ISNUMBER(K87)),K87&lt;0)),1,0)+IF(OR(G87="",G87&lt;&gt;IFERROR(INDEX('Cohorts'!$Q$2:$Q$201,MATCH(C87,'Cohorts'!$A$2:$A$201,0)),""),L87=""),1,0)+IF(AND(E87&lt;&gt;"Won",OR(I87&lt;&gt;"",J87&lt;&gt;"",K87&lt;&gt;"")),1,0)))</x:f>
        <x:v>0</x:v>
      </x:c>
      <x:c r="Q87" s="23" t="str">
        <x:f>IF(B87="","",IFERROR(INDEX('Meetings'!$K$2:$K$201,MATCH(B87,'Meetings'!$A$2:$A$201,0)),""))</x:f>
      </x:c>
      <x:c r="R87" s="23" t="str">
        <x:f>IF(C87="","",IFERROR(INDEX('Cohorts'!$F$2:$F$201,MATCH(C87,'Cohorts'!$A$2:$A$201,0)),""))</x:f>
      </x:c>
    </x:row>
    <x:row r="88" ht="60" customHeight="1">
      <x:c r="A88" s="23"/>
      <x:c r="B88" s="23"/>
      <x:c r="C88" s="25" t="str">
        <x:f>IF(B88="","",IFERROR(INDEX('Meetings'!$B$2:$B$201,MATCH(B88,'Meetings'!$A$2:$A$201,0)),""))</x:f>
      </x:c>
      <x:c r="D88" s="24"/>
      <x:c r="E88" s="23"/>
      <x:c r="F88" s="27"/>
      <x:c r="G88" s="23"/>
      <x:c r="H88" s="24"/>
      <x:c r="I88" s="27"/>
      <x:c r="J88" s="27"/>
      <x:c r="K88" s="27"/>
      <x:c r="L88" s="23"/>
      <x:c r="M88" s="23"/>
      <x:c r="N88" s="24"/>
      <x:c r="O88" s="23"/>
      <x:c r="P88" s="25" t="n">
        <x:f>IF(A88="",IF(OR(B88&lt;&gt;"",COUNTA(D88:O88)&gt;0),1,0),(IF(COUNTIF($A$2:$A$201,A88)&gt;1,1,0)+IF(COUNTIF($B$2:$B$201,B88)&gt;1,1,0)+IF(COUNTIF('Meetings'!$A$2:$A$201,B88)&lt;&gt;1,1,0)+IF(IFERROR(INDEX('Meetings'!$J$2:$J$201,MATCH(B88,'Meetings'!$A$2:$A$201,0)),"")&lt;&gt;"Accepted",1,0)+IF(OR(NOT(ISNUMBER(D88)),D88&lt;Q88,D88&gt;R88),1,0)+IF(AND(E88&lt;&gt;"Won",E88&lt;&gt;"Lost",E88&lt;&gt;"Open"),1,0)+IF(AND(E88="Open",H88&lt;&gt;""),1,0)+IF(AND(E88&lt;&gt;"Open",OR(NOT(ISNUMBER(H88)),H88&lt;D88,H88&gt;R88)),1,0)+IF(AND(F88&lt;&gt;"",OR(NOT(ISNUMBER(F88)),F88&lt;0)),1,0)+IF(AND(I88&lt;&gt;"",OR(NOT(ISNUMBER(I88)),I88&lt;0)),1,0)+IF(AND(J88&lt;&gt;"",OR(NOT(ISNUMBER(J88)),J88&lt;0)),1,0)+IF(AND(K88&lt;&gt;"",OR(NOT(ISNUMBER(K88)),K88&lt;0)),1,0)+IF(OR(G88="",G88&lt;&gt;IFERROR(INDEX('Cohorts'!$Q$2:$Q$201,MATCH(C88,'Cohorts'!$A$2:$A$201,0)),""),L88=""),1,0)+IF(AND(E88&lt;&gt;"Won",OR(I88&lt;&gt;"",J88&lt;&gt;"",K88&lt;&gt;"")),1,0)))</x:f>
        <x:v>0</x:v>
      </x:c>
      <x:c r="Q88" s="23" t="str">
        <x:f>IF(B88="","",IFERROR(INDEX('Meetings'!$K$2:$K$201,MATCH(B88,'Meetings'!$A$2:$A$201,0)),""))</x:f>
      </x:c>
      <x:c r="R88" s="23" t="str">
        <x:f>IF(C88="","",IFERROR(INDEX('Cohorts'!$F$2:$F$201,MATCH(C88,'Cohorts'!$A$2:$A$201,0)),""))</x:f>
      </x:c>
    </x:row>
    <x:row r="89" ht="60" customHeight="1">
      <x:c r="A89" s="23"/>
      <x:c r="B89" s="23"/>
      <x:c r="C89" s="25" t="str">
        <x:f>IF(B89="","",IFERROR(INDEX('Meetings'!$B$2:$B$201,MATCH(B89,'Meetings'!$A$2:$A$201,0)),""))</x:f>
      </x:c>
      <x:c r="D89" s="24"/>
      <x:c r="E89" s="23"/>
      <x:c r="F89" s="27"/>
      <x:c r="G89" s="23"/>
      <x:c r="H89" s="24"/>
      <x:c r="I89" s="27"/>
      <x:c r="J89" s="27"/>
      <x:c r="K89" s="27"/>
      <x:c r="L89" s="23"/>
      <x:c r="M89" s="23"/>
      <x:c r="N89" s="24"/>
      <x:c r="O89" s="23"/>
      <x:c r="P89" s="25" t="n">
        <x:f>IF(A89="",IF(OR(B89&lt;&gt;"",COUNTA(D89:O89)&gt;0),1,0),(IF(COUNTIF($A$2:$A$201,A89)&gt;1,1,0)+IF(COUNTIF($B$2:$B$201,B89)&gt;1,1,0)+IF(COUNTIF('Meetings'!$A$2:$A$201,B89)&lt;&gt;1,1,0)+IF(IFERROR(INDEX('Meetings'!$J$2:$J$201,MATCH(B89,'Meetings'!$A$2:$A$201,0)),"")&lt;&gt;"Accepted",1,0)+IF(OR(NOT(ISNUMBER(D89)),D89&lt;Q89,D89&gt;R89),1,0)+IF(AND(E89&lt;&gt;"Won",E89&lt;&gt;"Lost",E89&lt;&gt;"Open"),1,0)+IF(AND(E89="Open",H89&lt;&gt;""),1,0)+IF(AND(E89&lt;&gt;"Open",OR(NOT(ISNUMBER(H89)),H89&lt;D89,H89&gt;R89)),1,0)+IF(AND(F89&lt;&gt;"",OR(NOT(ISNUMBER(F89)),F89&lt;0)),1,0)+IF(AND(I89&lt;&gt;"",OR(NOT(ISNUMBER(I89)),I89&lt;0)),1,0)+IF(AND(J89&lt;&gt;"",OR(NOT(ISNUMBER(J89)),J89&lt;0)),1,0)+IF(AND(K89&lt;&gt;"",OR(NOT(ISNUMBER(K89)),K89&lt;0)),1,0)+IF(OR(G89="",G89&lt;&gt;IFERROR(INDEX('Cohorts'!$Q$2:$Q$201,MATCH(C89,'Cohorts'!$A$2:$A$201,0)),""),L89=""),1,0)+IF(AND(E89&lt;&gt;"Won",OR(I89&lt;&gt;"",J89&lt;&gt;"",K89&lt;&gt;"")),1,0)))</x:f>
        <x:v>0</x:v>
      </x:c>
      <x:c r="Q89" s="23" t="str">
        <x:f>IF(B89="","",IFERROR(INDEX('Meetings'!$K$2:$K$201,MATCH(B89,'Meetings'!$A$2:$A$201,0)),""))</x:f>
      </x:c>
      <x:c r="R89" s="23" t="str">
        <x:f>IF(C89="","",IFERROR(INDEX('Cohorts'!$F$2:$F$201,MATCH(C89,'Cohorts'!$A$2:$A$201,0)),""))</x:f>
      </x:c>
    </x:row>
    <x:row r="90" ht="60" customHeight="1">
      <x:c r="A90" s="23"/>
      <x:c r="B90" s="23"/>
      <x:c r="C90" s="25" t="str">
        <x:f>IF(B90="","",IFERROR(INDEX('Meetings'!$B$2:$B$201,MATCH(B90,'Meetings'!$A$2:$A$201,0)),""))</x:f>
      </x:c>
      <x:c r="D90" s="24"/>
      <x:c r="E90" s="23"/>
      <x:c r="F90" s="27"/>
      <x:c r="G90" s="23"/>
      <x:c r="H90" s="24"/>
      <x:c r="I90" s="27"/>
      <x:c r="J90" s="27"/>
      <x:c r="K90" s="27"/>
      <x:c r="L90" s="23"/>
      <x:c r="M90" s="23"/>
      <x:c r="N90" s="24"/>
      <x:c r="O90" s="23"/>
      <x:c r="P90" s="25" t="n">
        <x:f>IF(A90="",IF(OR(B90&lt;&gt;"",COUNTA(D90:O90)&gt;0),1,0),(IF(COUNTIF($A$2:$A$201,A90)&gt;1,1,0)+IF(COUNTIF($B$2:$B$201,B90)&gt;1,1,0)+IF(COUNTIF('Meetings'!$A$2:$A$201,B90)&lt;&gt;1,1,0)+IF(IFERROR(INDEX('Meetings'!$J$2:$J$201,MATCH(B90,'Meetings'!$A$2:$A$201,0)),"")&lt;&gt;"Accepted",1,0)+IF(OR(NOT(ISNUMBER(D90)),D90&lt;Q90,D90&gt;R90),1,0)+IF(AND(E90&lt;&gt;"Won",E90&lt;&gt;"Lost",E90&lt;&gt;"Open"),1,0)+IF(AND(E90="Open",H90&lt;&gt;""),1,0)+IF(AND(E90&lt;&gt;"Open",OR(NOT(ISNUMBER(H90)),H90&lt;D90,H90&gt;R90)),1,0)+IF(AND(F90&lt;&gt;"",OR(NOT(ISNUMBER(F90)),F90&lt;0)),1,0)+IF(AND(I90&lt;&gt;"",OR(NOT(ISNUMBER(I90)),I90&lt;0)),1,0)+IF(AND(J90&lt;&gt;"",OR(NOT(ISNUMBER(J90)),J90&lt;0)),1,0)+IF(AND(K90&lt;&gt;"",OR(NOT(ISNUMBER(K90)),K90&lt;0)),1,0)+IF(OR(G90="",G90&lt;&gt;IFERROR(INDEX('Cohorts'!$Q$2:$Q$201,MATCH(C90,'Cohorts'!$A$2:$A$201,0)),""),L90=""),1,0)+IF(AND(E90&lt;&gt;"Won",OR(I90&lt;&gt;"",J90&lt;&gt;"",K90&lt;&gt;"")),1,0)))</x:f>
        <x:v>0</x:v>
      </x:c>
      <x:c r="Q90" s="23" t="str">
        <x:f>IF(B90="","",IFERROR(INDEX('Meetings'!$K$2:$K$201,MATCH(B90,'Meetings'!$A$2:$A$201,0)),""))</x:f>
      </x:c>
      <x:c r="R90" s="23" t="str">
        <x:f>IF(C90="","",IFERROR(INDEX('Cohorts'!$F$2:$F$201,MATCH(C90,'Cohorts'!$A$2:$A$201,0)),""))</x:f>
      </x:c>
    </x:row>
    <x:row r="91" ht="60" customHeight="1">
      <x:c r="A91" s="23"/>
      <x:c r="B91" s="23"/>
      <x:c r="C91" s="25" t="str">
        <x:f>IF(B91="","",IFERROR(INDEX('Meetings'!$B$2:$B$201,MATCH(B91,'Meetings'!$A$2:$A$201,0)),""))</x:f>
      </x:c>
      <x:c r="D91" s="24"/>
      <x:c r="E91" s="23"/>
      <x:c r="F91" s="27"/>
      <x:c r="G91" s="23"/>
      <x:c r="H91" s="24"/>
      <x:c r="I91" s="27"/>
      <x:c r="J91" s="27"/>
      <x:c r="K91" s="27"/>
      <x:c r="L91" s="23"/>
      <x:c r="M91" s="23"/>
      <x:c r="N91" s="24"/>
      <x:c r="O91" s="23"/>
      <x:c r="P91" s="25" t="n">
        <x:f>IF(A91="",IF(OR(B91&lt;&gt;"",COUNTA(D91:O91)&gt;0),1,0),(IF(COUNTIF($A$2:$A$201,A91)&gt;1,1,0)+IF(COUNTIF($B$2:$B$201,B91)&gt;1,1,0)+IF(COUNTIF('Meetings'!$A$2:$A$201,B91)&lt;&gt;1,1,0)+IF(IFERROR(INDEX('Meetings'!$J$2:$J$201,MATCH(B91,'Meetings'!$A$2:$A$201,0)),"")&lt;&gt;"Accepted",1,0)+IF(OR(NOT(ISNUMBER(D91)),D91&lt;Q91,D91&gt;R91),1,0)+IF(AND(E91&lt;&gt;"Won",E91&lt;&gt;"Lost",E91&lt;&gt;"Open"),1,0)+IF(AND(E91="Open",H91&lt;&gt;""),1,0)+IF(AND(E91&lt;&gt;"Open",OR(NOT(ISNUMBER(H91)),H91&lt;D91,H91&gt;R91)),1,0)+IF(AND(F91&lt;&gt;"",OR(NOT(ISNUMBER(F91)),F91&lt;0)),1,0)+IF(AND(I91&lt;&gt;"",OR(NOT(ISNUMBER(I91)),I91&lt;0)),1,0)+IF(AND(J91&lt;&gt;"",OR(NOT(ISNUMBER(J91)),J91&lt;0)),1,0)+IF(AND(K91&lt;&gt;"",OR(NOT(ISNUMBER(K91)),K91&lt;0)),1,0)+IF(OR(G91="",G91&lt;&gt;IFERROR(INDEX('Cohorts'!$Q$2:$Q$201,MATCH(C91,'Cohorts'!$A$2:$A$201,0)),""),L91=""),1,0)+IF(AND(E91&lt;&gt;"Won",OR(I91&lt;&gt;"",J91&lt;&gt;"",K91&lt;&gt;"")),1,0)))</x:f>
        <x:v>0</x:v>
      </x:c>
      <x:c r="Q91" s="23" t="str">
        <x:f>IF(B91="","",IFERROR(INDEX('Meetings'!$K$2:$K$201,MATCH(B91,'Meetings'!$A$2:$A$201,0)),""))</x:f>
      </x:c>
      <x:c r="R91" s="23" t="str">
        <x:f>IF(C91="","",IFERROR(INDEX('Cohorts'!$F$2:$F$201,MATCH(C91,'Cohorts'!$A$2:$A$201,0)),""))</x:f>
      </x:c>
    </x:row>
    <x:row r="92" ht="60" customHeight="1">
      <x:c r="A92" s="23"/>
      <x:c r="B92" s="23"/>
      <x:c r="C92" s="25" t="str">
        <x:f>IF(B92="","",IFERROR(INDEX('Meetings'!$B$2:$B$201,MATCH(B92,'Meetings'!$A$2:$A$201,0)),""))</x:f>
      </x:c>
      <x:c r="D92" s="24"/>
      <x:c r="E92" s="23"/>
      <x:c r="F92" s="27"/>
      <x:c r="G92" s="23"/>
      <x:c r="H92" s="24"/>
      <x:c r="I92" s="27"/>
      <x:c r="J92" s="27"/>
      <x:c r="K92" s="27"/>
      <x:c r="L92" s="23"/>
      <x:c r="M92" s="23"/>
      <x:c r="N92" s="24"/>
      <x:c r="O92" s="23"/>
      <x:c r="P92" s="25" t="n">
        <x:f>IF(A92="",IF(OR(B92&lt;&gt;"",COUNTA(D92:O92)&gt;0),1,0),(IF(COUNTIF($A$2:$A$201,A92)&gt;1,1,0)+IF(COUNTIF($B$2:$B$201,B92)&gt;1,1,0)+IF(COUNTIF('Meetings'!$A$2:$A$201,B92)&lt;&gt;1,1,0)+IF(IFERROR(INDEX('Meetings'!$J$2:$J$201,MATCH(B92,'Meetings'!$A$2:$A$201,0)),"")&lt;&gt;"Accepted",1,0)+IF(OR(NOT(ISNUMBER(D92)),D92&lt;Q92,D92&gt;R92),1,0)+IF(AND(E92&lt;&gt;"Won",E92&lt;&gt;"Lost",E92&lt;&gt;"Open"),1,0)+IF(AND(E92="Open",H92&lt;&gt;""),1,0)+IF(AND(E92&lt;&gt;"Open",OR(NOT(ISNUMBER(H92)),H92&lt;D92,H92&gt;R92)),1,0)+IF(AND(F92&lt;&gt;"",OR(NOT(ISNUMBER(F92)),F92&lt;0)),1,0)+IF(AND(I92&lt;&gt;"",OR(NOT(ISNUMBER(I92)),I92&lt;0)),1,0)+IF(AND(J92&lt;&gt;"",OR(NOT(ISNUMBER(J92)),J92&lt;0)),1,0)+IF(AND(K92&lt;&gt;"",OR(NOT(ISNUMBER(K92)),K92&lt;0)),1,0)+IF(OR(G92="",G92&lt;&gt;IFERROR(INDEX('Cohorts'!$Q$2:$Q$201,MATCH(C92,'Cohorts'!$A$2:$A$201,0)),""),L92=""),1,0)+IF(AND(E92&lt;&gt;"Won",OR(I92&lt;&gt;"",J92&lt;&gt;"",K92&lt;&gt;"")),1,0)))</x:f>
        <x:v>0</x:v>
      </x:c>
      <x:c r="Q92" s="23" t="str">
        <x:f>IF(B92="","",IFERROR(INDEX('Meetings'!$K$2:$K$201,MATCH(B92,'Meetings'!$A$2:$A$201,0)),""))</x:f>
      </x:c>
      <x:c r="R92" s="23" t="str">
        <x:f>IF(C92="","",IFERROR(INDEX('Cohorts'!$F$2:$F$201,MATCH(C92,'Cohorts'!$A$2:$A$201,0)),""))</x:f>
      </x:c>
    </x:row>
    <x:row r="93" ht="60" customHeight="1">
      <x:c r="A93" s="23"/>
      <x:c r="B93" s="23"/>
      <x:c r="C93" s="25" t="str">
        <x:f>IF(B93="","",IFERROR(INDEX('Meetings'!$B$2:$B$201,MATCH(B93,'Meetings'!$A$2:$A$201,0)),""))</x:f>
      </x:c>
      <x:c r="D93" s="24"/>
      <x:c r="E93" s="23"/>
      <x:c r="F93" s="27"/>
      <x:c r="G93" s="23"/>
      <x:c r="H93" s="24"/>
      <x:c r="I93" s="27"/>
      <x:c r="J93" s="27"/>
      <x:c r="K93" s="27"/>
      <x:c r="L93" s="23"/>
      <x:c r="M93" s="23"/>
      <x:c r="N93" s="24"/>
      <x:c r="O93" s="23"/>
      <x:c r="P93" s="25" t="n">
        <x:f>IF(A93="",IF(OR(B93&lt;&gt;"",COUNTA(D93:O93)&gt;0),1,0),(IF(COUNTIF($A$2:$A$201,A93)&gt;1,1,0)+IF(COUNTIF($B$2:$B$201,B93)&gt;1,1,0)+IF(COUNTIF('Meetings'!$A$2:$A$201,B93)&lt;&gt;1,1,0)+IF(IFERROR(INDEX('Meetings'!$J$2:$J$201,MATCH(B93,'Meetings'!$A$2:$A$201,0)),"")&lt;&gt;"Accepted",1,0)+IF(OR(NOT(ISNUMBER(D93)),D93&lt;Q93,D93&gt;R93),1,0)+IF(AND(E93&lt;&gt;"Won",E93&lt;&gt;"Lost",E93&lt;&gt;"Open"),1,0)+IF(AND(E93="Open",H93&lt;&gt;""),1,0)+IF(AND(E93&lt;&gt;"Open",OR(NOT(ISNUMBER(H93)),H93&lt;D93,H93&gt;R93)),1,0)+IF(AND(F93&lt;&gt;"",OR(NOT(ISNUMBER(F93)),F93&lt;0)),1,0)+IF(AND(I93&lt;&gt;"",OR(NOT(ISNUMBER(I93)),I93&lt;0)),1,0)+IF(AND(J93&lt;&gt;"",OR(NOT(ISNUMBER(J93)),J93&lt;0)),1,0)+IF(AND(K93&lt;&gt;"",OR(NOT(ISNUMBER(K93)),K93&lt;0)),1,0)+IF(OR(G93="",G93&lt;&gt;IFERROR(INDEX('Cohorts'!$Q$2:$Q$201,MATCH(C93,'Cohorts'!$A$2:$A$201,0)),""),L93=""),1,0)+IF(AND(E93&lt;&gt;"Won",OR(I93&lt;&gt;"",J93&lt;&gt;"",K93&lt;&gt;"")),1,0)))</x:f>
        <x:v>0</x:v>
      </x:c>
      <x:c r="Q93" s="23" t="str">
        <x:f>IF(B93="","",IFERROR(INDEX('Meetings'!$K$2:$K$201,MATCH(B93,'Meetings'!$A$2:$A$201,0)),""))</x:f>
      </x:c>
      <x:c r="R93" s="23" t="str">
        <x:f>IF(C93="","",IFERROR(INDEX('Cohorts'!$F$2:$F$201,MATCH(C93,'Cohorts'!$A$2:$A$201,0)),""))</x:f>
      </x:c>
    </x:row>
    <x:row r="94" ht="60" customHeight="1">
      <x:c r="A94" s="23"/>
      <x:c r="B94" s="23"/>
      <x:c r="C94" s="25" t="str">
        <x:f>IF(B94="","",IFERROR(INDEX('Meetings'!$B$2:$B$201,MATCH(B94,'Meetings'!$A$2:$A$201,0)),""))</x:f>
      </x:c>
      <x:c r="D94" s="24"/>
      <x:c r="E94" s="23"/>
      <x:c r="F94" s="27"/>
      <x:c r="G94" s="23"/>
      <x:c r="H94" s="24"/>
      <x:c r="I94" s="27"/>
      <x:c r="J94" s="27"/>
      <x:c r="K94" s="27"/>
      <x:c r="L94" s="23"/>
      <x:c r="M94" s="23"/>
      <x:c r="N94" s="24"/>
      <x:c r="O94" s="23"/>
      <x:c r="P94" s="25" t="n">
        <x:f>IF(A94="",IF(OR(B94&lt;&gt;"",COUNTA(D94:O94)&gt;0),1,0),(IF(COUNTIF($A$2:$A$201,A94)&gt;1,1,0)+IF(COUNTIF($B$2:$B$201,B94)&gt;1,1,0)+IF(COUNTIF('Meetings'!$A$2:$A$201,B94)&lt;&gt;1,1,0)+IF(IFERROR(INDEX('Meetings'!$J$2:$J$201,MATCH(B94,'Meetings'!$A$2:$A$201,0)),"")&lt;&gt;"Accepted",1,0)+IF(OR(NOT(ISNUMBER(D94)),D94&lt;Q94,D94&gt;R94),1,0)+IF(AND(E94&lt;&gt;"Won",E94&lt;&gt;"Lost",E94&lt;&gt;"Open"),1,0)+IF(AND(E94="Open",H94&lt;&gt;""),1,0)+IF(AND(E94&lt;&gt;"Open",OR(NOT(ISNUMBER(H94)),H94&lt;D94,H94&gt;R94)),1,0)+IF(AND(F94&lt;&gt;"",OR(NOT(ISNUMBER(F94)),F94&lt;0)),1,0)+IF(AND(I94&lt;&gt;"",OR(NOT(ISNUMBER(I94)),I94&lt;0)),1,0)+IF(AND(J94&lt;&gt;"",OR(NOT(ISNUMBER(J94)),J94&lt;0)),1,0)+IF(AND(K94&lt;&gt;"",OR(NOT(ISNUMBER(K94)),K94&lt;0)),1,0)+IF(OR(G94="",G94&lt;&gt;IFERROR(INDEX('Cohorts'!$Q$2:$Q$201,MATCH(C94,'Cohorts'!$A$2:$A$201,0)),""),L94=""),1,0)+IF(AND(E94&lt;&gt;"Won",OR(I94&lt;&gt;"",J94&lt;&gt;"",K94&lt;&gt;"")),1,0)))</x:f>
        <x:v>0</x:v>
      </x:c>
      <x:c r="Q94" s="23" t="str">
        <x:f>IF(B94="","",IFERROR(INDEX('Meetings'!$K$2:$K$201,MATCH(B94,'Meetings'!$A$2:$A$201,0)),""))</x:f>
      </x:c>
      <x:c r="R94" s="23" t="str">
        <x:f>IF(C94="","",IFERROR(INDEX('Cohorts'!$F$2:$F$201,MATCH(C94,'Cohorts'!$A$2:$A$201,0)),""))</x:f>
      </x:c>
    </x:row>
    <x:row r="95" ht="60" customHeight="1">
      <x:c r="A95" s="23"/>
      <x:c r="B95" s="23"/>
      <x:c r="C95" s="25" t="str">
        <x:f>IF(B95="","",IFERROR(INDEX('Meetings'!$B$2:$B$201,MATCH(B95,'Meetings'!$A$2:$A$201,0)),""))</x:f>
      </x:c>
      <x:c r="D95" s="24"/>
      <x:c r="E95" s="23"/>
      <x:c r="F95" s="27"/>
      <x:c r="G95" s="23"/>
      <x:c r="H95" s="24"/>
      <x:c r="I95" s="27"/>
      <x:c r="J95" s="27"/>
      <x:c r="K95" s="27"/>
      <x:c r="L95" s="23"/>
      <x:c r="M95" s="23"/>
      <x:c r="N95" s="24"/>
      <x:c r="O95" s="23"/>
      <x:c r="P95" s="25" t="n">
        <x:f>IF(A95="",IF(OR(B95&lt;&gt;"",COUNTA(D95:O95)&gt;0),1,0),(IF(COUNTIF($A$2:$A$201,A95)&gt;1,1,0)+IF(COUNTIF($B$2:$B$201,B95)&gt;1,1,0)+IF(COUNTIF('Meetings'!$A$2:$A$201,B95)&lt;&gt;1,1,0)+IF(IFERROR(INDEX('Meetings'!$J$2:$J$201,MATCH(B95,'Meetings'!$A$2:$A$201,0)),"")&lt;&gt;"Accepted",1,0)+IF(OR(NOT(ISNUMBER(D95)),D95&lt;Q95,D95&gt;R95),1,0)+IF(AND(E95&lt;&gt;"Won",E95&lt;&gt;"Lost",E95&lt;&gt;"Open"),1,0)+IF(AND(E95="Open",H95&lt;&gt;""),1,0)+IF(AND(E95&lt;&gt;"Open",OR(NOT(ISNUMBER(H95)),H95&lt;D95,H95&gt;R95)),1,0)+IF(AND(F95&lt;&gt;"",OR(NOT(ISNUMBER(F95)),F95&lt;0)),1,0)+IF(AND(I95&lt;&gt;"",OR(NOT(ISNUMBER(I95)),I95&lt;0)),1,0)+IF(AND(J95&lt;&gt;"",OR(NOT(ISNUMBER(J95)),J95&lt;0)),1,0)+IF(AND(K95&lt;&gt;"",OR(NOT(ISNUMBER(K95)),K95&lt;0)),1,0)+IF(OR(G95="",G95&lt;&gt;IFERROR(INDEX('Cohorts'!$Q$2:$Q$201,MATCH(C95,'Cohorts'!$A$2:$A$201,0)),""),L95=""),1,0)+IF(AND(E95&lt;&gt;"Won",OR(I95&lt;&gt;"",J95&lt;&gt;"",K95&lt;&gt;"")),1,0)))</x:f>
        <x:v>0</x:v>
      </x:c>
      <x:c r="Q95" s="23" t="str">
        <x:f>IF(B95="","",IFERROR(INDEX('Meetings'!$K$2:$K$201,MATCH(B95,'Meetings'!$A$2:$A$201,0)),""))</x:f>
      </x:c>
      <x:c r="R95" s="23" t="str">
        <x:f>IF(C95="","",IFERROR(INDEX('Cohorts'!$F$2:$F$201,MATCH(C95,'Cohorts'!$A$2:$A$201,0)),""))</x:f>
      </x:c>
    </x:row>
    <x:row r="96" ht="60" customHeight="1">
      <x:c r="A96" s="23"/>
      <x:c r="B96" s="23"/>
      <x:c r="C96" s="25" t="str">
        <x:f>IF(B96="","",IFERROR(INDEX('Meetings'!$B$2:$B$201,MATCH(B96,'Meetings'!$A$2:$A$201,0)),""))</x:f>
      </x:c>
      <x:c r="D96" s="24"/>
      <x:c r="E96" s="23"/>
      <x:c r="F96" s="27"/>
      <x:c r="G96" s="23"/>
      <x:c r="H96" s="24"/>
      <x:c r="I96" s="27"/>
      <x:c r="J96" s="27"/>
      <x:c r="K96" s="27"/>
      <x:c r="L96" s="23"/>
      <x:c r="M96" s="23"/>
      <x:c r="N96" s="24"/>
      <x:c r="O96" s="23"/>
      <x:c r="P96" s="25" t="n">
        <x:f>IF(A96="",IF(OR(B96&lt;&gt;"",COUNTA(D96:O96)&gt;0),1,0),(IF(COUNTIF($A$2:$A$201,A96)&gt;1,1,0)+IF(COUNTIF($B$2:$B$201,B96)&gt;1,1,0)+IF(COUNTIF('Meetings'!$A$2:$A$201,B96)&lt;&gt;1,1,0)+IF(IFERROR(INDEX('Meetings'!$J$2:$J$201,MATCH(B96,'Meetings'!$A$2:$A$201,0)),"")&lt;&gt;"Accepted",1,0)+IF(OR(NOT(ISNUMBER(D96)),D96&lt;Q96,D96&gt;R96),1,0)+IF(AND(E96&lt;&gt;"Won",E96&lt;&gt;"Lost",E96&lt;&gt;"Open"),1,0)+IF(AND(E96="Open",H96&lt;&gt;""),1,0)+IF(AND(E96&lt;&gt;"Open",OR(NOT(ISNUMBER(H96)),H96&lt;D96,H96&gt;R96)),1,0)+IF(AND(F96&lt;&gt;"",OR(NOT(ISNUMBER(F96)),F96&lt;0)),1,0)+IF(AND(I96&lt;&gt;"",OR(NOT(ISNUMBER(I96)),I96&lt;0)),1,0)+IF(AND(J96&lt;&gt;"",OR(NOT(ISNUMBER(J96)),J96&lt;0)),1,0)+IF(AND(K96&lt;&gt;"",OR(NOT(ISNUMBER(K96)),K96&lt;0)),1,0)+IF(OR(G96="",G96&lt;&gt;IFERROR(INDEX('Cohorts'!$Q$2:$Q$201,MATCH(C96,'Cohorts'!$A$2:$A$201,0)),""),L96=""),1,0)+IF(AND(E96&lt;&gt;"Won",OR(I96&lt;&gt;"",J96&lt;&gt;"",K96&lt;&gt;"")),1,0)))</x:f>
        <x:v>0</x:v>
      </x:c>
      <x:c r="Q96" s="23" t="str">
        <x:f>IF(B96="","",IFERROR(INDEX('Meetings'!$K$2:$K$201,MATCH(B96,'Meetings'!$A$2:$A$201,0)),""))</x:f>
      </x:c>
      <x:c r="R96" s="23" t="str">
        <x:f>IF(C96="","",IFERROR(INDEX('Cohorts'!$F$2:$F$201,MATCH(C96,'Cohorts'!$A$2:$A$201,0)),""))</x:f>
      </x:c>
    </x:row>
    <x:row r="97" ht="60" customHeight="1">
      <x:c r="A97" s="23"/>
      <x:c r="B97" s="23"/>
      <x:c r="C97" s="25" t="str">
        <x:f>IF(B97="","",IFERROR(INDEX('Meetings'!$B$2:$B$201,MATCH(B97,'Meetings'!$A$2:$A$201,0)),""))</x:f>
      </x:c>
      <x:c r="D97" s="24"/>
      <x:c r="E97" s="23"/>
      <x:c r="F97" s="27"/>
      <x:c r="G97" s="23"/>
      <x:c r="H97" s="24"/>
      <x:c r="I97" s="27"/>
      <x:c r="J97" s="27"/>
      <x:c r="K97" s="27"/>
      <x:c r="L97" s="23"/>
      <x:c r="M97" s="23"/>
      <x:c r="N97" s="24"/>
      <x:c r="O97" s="23"/>
      <x:c r="P97" s="25" t="n">
        <x:f>IF(A97="",IF(OR(B97&lt;&gt;"",COUNTA(D97:O97)&gt;0),1,0),(IF(COUNTIF($A$2:$A$201,A97)&gt;1,1,0)+IF(COUNTIF($B$2:$B$201,B97)&gt;1,1,0)+IF(COUNTIF('Meetings'!$A$2:$A$201,B97)&lt;&gt;1,1,0)+IF(IFERROR(INDEX('Meetings'!$J$2:$J$201,MATCH(B97,'Meetings'!$A$2:$A$201,0)),"")&lt;&gt;"Accepted",1,0)+IF(OR(NOT(ISNUMBER(D97)),D97&lt;Q97,D97&gt;R97),1,0)+IF(AND(E97&lt;&gt;"Won",E97&lt;&gt;"Lost",E97&lt;&gt;"Open"),1,0)+IF(AND(E97="Open",H97&lt;&gt;""),1,0)+IF(AND(E97&lt;&gt;"Open",OR(NOT(ISNUMBER(H97)),H97&lt;D97,H97&gt;R97)),1,0)+IF(AND(F97&lt;&gt;"",OR(NOT(ISNUMBER(F97)),F97&lt;0)),1,0)+IF(AND(I97&lt;&gt;"",OR(NOT(ISNUMBER(I97)),I97&lt;0)),1,0)+IF(AND(J97&lt;&gt;"",OR(NOT(ISNUMBER(J97)),J97&lt;0)),1,0)+IF(AND(K97&lt;&gt;"",OR(NOT(ISNUMBER(K97)),K97&lt;0)),1,0)+IF(OR(G97="",G97&lt;&gt;IFERROR(INDEX('Cohorts'!$Q$2:$Q$201,MATCH(C97,'Cohorts'!$A$2:$A$201,0)),""),L97=""),1,0)+IF(AND(E97&lt;&gt;"Won",OR(I97&lt;&gt;"",J97&lt;&gt;"",K97&lt;&gt;"")),1,0)))</x:f>
        <x:v>0</x:v>
      </x:c>
      <x:c r="Q97" s="23" t="str">
        <x:f>IF(B97="","",IFERROR(INDEX('Meetings'!$K$2:$K$201,MATCH(B97,'Meetings'!$A$2:$A$201,0)),""))</x:f>
      </x:c>
      <x:c r="R97" s="23" t="str">
        <x:f>IF(C97="","",IFERROR(INDEX('Cohorts'!$F$2:$F$201,MATCH(C97,'Cohorts'!$A$2:$A$201,0)),""))</x:f>
      </x:c>
    </x:row>
    <x:row r="98" ht="60" customHeight="1">
      <x:c r="A98" s="23"/>
      <x:c r="B98" s="23"/>
      <x:c r="C98" s="25" t="str">
        <x:f>IF(B98="","",IFERROR(INDEX('Meetings'!$B$2:$B$201,MATCH(B98,'Meetings'!$A$2:$A$201,0)),""))</x:f>
      </x:c>
      <x:c r="D98" s="24"/>
      <x:c r="E98" s="23"/>
      <x:c r="F98" s="27"/>
      <x:c r="G98" s="23"/>
      <x:c r="H98" s="24"/>
      <x:c r="I98" s="27"/>
      <x:c r="J98" s="27"/>
      <x:c r="K98" s="27"/>
      <x:c r="L98" s="23"/>
      <x:c r="M98" s="23"/>
      <x:c r="N98" s="24"/>
      <x:c r="O98" s="23"/>
      <x:c r="P98" s="25" t="n">
        <x:f>IF(A98="",IF(OR(B98&lt;&gt;"",COUNTA(D98:O98)&gt;0),1,0),(IF(COUNTIF($A$2:$A$201,A98)&gt;1,1,0)+IF(COUNTIF($B$2:$B$201,B98)&gt;1,1,0)+IF(COUNTIF('Meetings'!$A$2:$A$201,B98)&lt;&gt;1,1,0)+IF(IFERROR(INDEX('Meetings'!$J$2:$J$201,MATCH(B98,'Meetings'!$A$2:$A$201,0)),"")&lt;&gt;"Accepted",1,0)+IF(OR(NOT(ISNUMBER(D98)),D98&lt;Q98,D98&gt;R98),1,0)+IF(AND(E98&lt;&gt;"Won",E98&lt;&gt;"Lost",E98&lt;&gt;"Open"),1,0)+IF(AND(E98="Open",H98&lt;&gt;""),1,0)+IF(AND(E98&lt;&gt;"Open",OR(NOT(ISNUMBER(H98)),H98&lt;D98,H98&gt;R98)),1,0)+IF(AND(F98&lt;&gt;"",OR(NOT(ISNUMBER(F98)),F98&lt;0)),1,0)+IF(AND(I98&lt;&gt;"",OR(NOT(ISNUMBER(I98)),I98&lt;0)),1,0)+IF(AND(J98&lt;&gt;"",OR(NOT(ISNUMBER(J98)),J98&lt;0)),1,0)+IF(AND(K98&lt;&gt;"",OR(NOT(ISNUMBER(K98)),K98&lt;0)),1,0)+IF(OR(G98="",G98&lt;&gt;IFERROR(INDEX('Cohorts'!$Q$2:$Q$201,MATCH(C98,'Cohorts'!$A$2:$A$201,0)),""),L98=""),1,0)+IF(AND(E98&lt;&gt;"Won",OR(I98&lt;&gt;"",J98&lt;&gt;"",K98&lt;&gt;"")),1,0)))</x:f>
        <x:v>0</x:v>
      </x:c>
      <x:c r="Q98" s="23" t="str">
        <x:f>IF(B98="","",IFERROR(INDEX('Meetings'!$K$2:$K$201,MATCH(B98,'Meetings'!$A$2:$A$201,0)),""))</x:f>
      </x:c>
      <x:c r="R98" s="23" t="str">
        <x:f>IF(C98="","",IFERROR(INDEX('Cohorts'!$F$2:$F$201,MATCH(C98,'Cohorts'!$A$2:$A$201,0)),""))</x:f>
      </x:c>
    </x:row>
    <x:row r="99" ht="60" customHeight="1">
      <x:c r="A99" s="23"/>
      <x:c r="B99" s="23"/>
      <x:c r="C99" s="25" t="str">
        <x:f>IF(B99="","",IFERROR(INDEX('Meetings'!$B$2:$B$201,MATCH(B99,'Meetings'!$A$2:$A$201,0)),""))</x:f>
      </x:c>
      <x:c r="D99" s="24"/>
      <x:c r="E99" s="23"/>
      <x:c r="F99" s="27"/>
      <x:c r="G99" s="23"/>
      <x:c r="H99" s="24"/>
      <x:c r="I99" s="27"/>
      <x:c r="J99" s="27"/>
      <x:c r="K99" s="27"/>
      <x:c r="L99" s="23"/>
      <x:c r="M99" s="23"/>
      <x:c r="N99" s="24"/>
      <x:c r="O99" s="23"/>
      <x:c r="P99" s="25" t="n">
        <x:f>IF(A99="",IF(OR(B99&lt;&gt;"",COUNTA(D99:O99)&gt;0),1,0),(IF(COUNTIF($A$2:$A$201,A99)&gt;1,1,0)+IF(COUNTIF($B$2:$B$201,B99)&gt;1,1,0)+IF(COUNTIF('Meetings'!$A$2:$A$201,B99)&lt;&gt;1,1,0)+IF(IFERROR(INDEX('Meetings'!$J$2:$J$201,MATCH(B99,'Meetings'!$A$2:$A$201,0)),"")&lt;&gt;"Accepted",1,0)+IF(OR(NOT(ISNUMBER(D99)),D99&lt;Q99,D99&gt;R99),1,0)+IF(AND(E99&lt;&gt;"Won",E99&lt;&gt;"Lost",E99&lt;&gt;"Open"),1,0)+IF(AND(E99="Open",H99&lt;&gt;""),1,0)+IF(AND(E99&lt;&gt;"Open",OR(NOT(ISNUMBER(H99)),H99&lt;D99,H99&gt;R99)),1,0)+IF(AND(F99&lt;&gt;"",OR(NOT(ISNUMBER(F99)),F99&lt;0)),1,0)+IF(AND(I99&lt;&gt;"",OR(NOT(ISNUMBER(I99)),I99&lt;0)),1,0)+IF(AND(J99&lt;&gt;"",OR(NOT(ISNUMBER(J99)),J99&lt;0)),1,0)+IF(AND(K99&lt;&gt;"",OR(NOT(ISNUMBER(K99)),K99&lt;0)),1,0)+IF(OR(G99="",G99&lt;&gt;IFERROR(INDEX('Cohorts'!$Q$2:$Q$201,MATCH(C99,'Cohorts'!$A$2:$A$201,0)),""),L99=""),1,0)+IF(AND(E99&lt;&gt;"Won",OR(I99&lt;&gt;"",J99&lt;&gt;"",K99&lt;&gt;"")),1,0)))</x:f>
        <x:v>0</x:v>
      </x:c>
      <x:c r="Q99" s="23" t="str">
        <x:f>IF(B99="","",IFERROR(INDEX('Meetings'!$K$2:$K$201,MATCH(B99,'Meetings'!$A$2:$A$201,0)),""))</x:f>
      </x:c>
      <x:c r="R99" s="23" t="str">
        <x:f>IF(C99="","",IFERROR(INDEX('Cohorts'!$F$2:$F$201,MATCH(C99,'Cohorts'!$A$2:$A$201,0)),""))</x:f>
      </x:c>
    </x:row>
    <x:row r="100" ht="60" customHeight="1">
      <x:c r="A100" s="23"/>
      <x:c r="B100" s="23"/>
      <x:c r="C100" s="25" t="str">
        <x:f>IF(B100="","",IFERROR(INDEX('Meetings'!$B$2:$B$201,MATCH(B100,'Meetings'!$A$2:$A$201,0)),""))</x:f>
      </x:c>
      <x:c r="D100" s="24"/>
      <x:c r="E100" s="23"/>
      <x:c r="F100" s="27"/>
      <x:c r="G100" s="23"/>
      <x:c r="H100" s="24"/>
      <x:c r="I100" s="27"/>
      <x:c r="J100" s="27"/>
      <x:c r="K100" s="27"/>
      <x:c r="L100" s="23"/>
      <x:c r="M100" s="23"/>
      <x:c r="N100" s="24"/>
      <x:c r="O100" s="23"/>
      <x:c r="P100" s="25" t="n">
        <x:f>IF(A100="",IF(OR(B100&lt;&gt;"",COUNTA(D100:O100)&gt;0),1,0),(IF(COUNTIF($A$2:$A$201,A100)&gt;1,1,0)+IF(COUNTIF($B$2:$B$201,B100)&gt;1,1,0)+IF(COUNTIF('Meetings'!$A$2:$A$201,B100)&lt;&gt;1,1,0)+IF(IFERROR(INDEX('Meetings'!$J$2:$J$201,MATCH(B100,'Meetings'!$A$2:$A$201,0)),"")&lt;&gt;"Accepted",1,0)+IF(OR(NOT(ISNUMBER(D100)),D100&lt;Q100,D100&gt;R100),1,0)+IF(AND(E100&lt;&gt;"Won",E100&lt;&gt;"Lost",E100&lt;&gt;"Open"),1,0)+IF(AND(E100="Open",H100&lt;&gt;""),1,0)+IF(AND(E100&lt;&gt;"Open",OR(NOT(ISNUMBER(H100)),H100&lt;D100,H100&gt;R100)),1,0)+IF(AND(F100&lt;&gt;"",OR(NOT(ISNUMBER(F100)),F100&lt;0)),1,0)+IF(AND(I100&lt;&gt;"",OR(NOT(ISNUMBER(I100)),I100&lt;0)),1,0)+IF(AND(J100&lt;&gt;"",OR(NOT(ISNUMBER(J100)),J100&lt;0)),1,0)+IF(AND(K100&lt;&gt;"",OR(NOT(ISNUMBER(K100)),K100&lt;0)),1,0)+IF(OR(G100="",G100&lt;&gt;IFERROR(INDEX('Cohorts'!$Q$2:$Q$201,MATCH(C100,'Cohorts'!$A$2:$A$201,0)),""),L100=""),1,0)+IF(AND(E100&lt;&gt;"Won",OR(I100&lt;&gt;"",J100&lt;&gt;"",K100&lt;&gt;"")),1,0)))</x:f>
        <x:v>0</x:v>
      </x:c>
      <x:c r="Q100" s="23" t="str">
        <x:f>IF(B100="","",IFERROR(INDEX('Meetings'!$K$2:$K$201,MATCH(B100,'Meetings'!$A$2:$A$201,0)),""))</x:f>
      </x:c>
      <x:c r="R100" s="23" t="str">
        <x:f>IF(C100="","",IFERROR(INDEX('Cohorts'!$F$2:$F$201,MATCH(C100,'Cohorts'!$A$2:$A$201,0)),""))</x:f>
      </x:c>
    </x:row>
    <x:row r="101" ht="60" customHeight="1">
      <x:c r="A101" s="23"/>
      <x:c r="B101" s="23"/>
      <x:c r="C101" s="25" t="str">
        <x:f>IF(B101="","",IFERROR(INDEX('Meetings'!$B$2:$B$201,MATCH(B101,'Meetings'!$A$2:$A$201,0)),""))</x:f>
      </x:c>
      <x:c r="D101" s="24"/>
      <x:c r="E101" s="23"/>
      <x:c r="F101" s="27"/>
      <x:c r="G101" s="23"/>
      <x:c r="H101" s="24"/>
      <x:c r="I101" s="27"/>
      <x:c r="J101" s="27"/>
      <x:c r="K101" s="27"/>
      <x:c r="L101" s="23"/>
      <x:c r="M101" s="23"/>
      <x:c r="N101" s="24"/>
      <x:c r="O101" s="23"/>
      <x:c r="P101" s="25" t="n">
        <x:f>IF(A101="",IF(OR(B101&lt;&gt;"",COUNTA(D101:O101)&gt;0),1,0),(IF(COUNTIF($A$2:$A$201,A101)&gt;1,1,0)+IF(COUNTIF($B$2:$B$201,B101)&gt;1,1,0)+IF(COUNTIF('Meetings'!$A$2:$A$201,B101)&lt;&gt;1,1,0)+IF(IFERROR(INDEX('Meetings'!$J$2:$J$201,MATCH(B101,'Meetings'!$A$2:$A$201,0)),"")&lt;&gt;"Accepted",1,0)+IF(OR(NOT(ISNUMBER(D101)),D101&lt;Q101,D101&gt;R101),1,0)+IF(AND(E101&lt;&gt;"Won",E101&lt;&gt;"Lost",E101&lt;&gt;"Open"),1,0)+IF(AND(E101="Open",H101&lt;&gt;""),1,0)+IF(AND(E101&lt;&gt;"Open",OR(NOT(ISNUMBER(H101)),H101&lt;D101,H101&gt;R101)),1,0)+IF(AND(F101&lt;&gt;"",OR(NOT(ISNUMBER(F101)),F101&lt;0)),1,0)+IF(AND(I101&lt;&gt;"",OR(NOT(ISNUMBER(I101)),I101&lt;0)),1,0)+IF(AND(J101&lt;&gt;"",OR(NOT(ISNUMBER(J101)),J101&lt;0)),1,0)+IF(AND(K101&lt;&gt;"",OR(NOT(ISNUMBER(K101)),K101&lt;0)),1,0)+IF(OR(G101="",G101&lt;&gt;IFERROR(INDEX('Cohorts'!$Q$2:$Q$201,MATCH(C101,'Cohorts'!$A$2:$A$201,0)),""),L101=""),1,0)+IF(AND(E101&lt;&gt;"Won",OR(I101&lt;&gt;"",J101&lt;&gt;"",K101&lt;&gt;"")),1,0)))</x:f>
        <x:v>0</x:v>
      </x:c>
      <x:c r="Q101" s="23" t="str">
        <x:f>IF(B101="","",IFERROR(INDEX('Meetings'!$K$2:$K$201,MATCH(B101,'Meetings'!$A$2:$A$201,0)),""))</x:f>
      </x:c>
      <x:c r="R101" s="23" t="str">
        <x:f>IF(C101="","",IFERROR(INDEX('Cohorts'!$F$2:$F$201,MATCH(C101,'Cohorts'!$A$2:$A$201,0)),""))</x:f>
      </x:c>
    </x:row>
    <x:row r="102" ht="60" customHeight="1">
      <x:c r="A102" s="23"/>
      <x:c r="B102" s="23"/>
      <x:c r="C102" s="25" t="str">
        <x:f>IF(B102="","",IFERROR(INDEX('Meetings'!$B$2:$B$201,MATCH(B102,'Meetings'!$A$2:$A$201,0)),""))</x:f>
      </x:c>
      <x:c r="D102" s="24"/>
      <x:c r="E102" s="23"/>
      <x:c r="F102" s="27"/>
      <x:c r="G102" s="23"/>
      <x:c r="H102" s="24"/>
      <x:c r="I102" s="27"/>
      <x:c r="J102" s="27"/>
      <x:c r="K102" s="27"/>
      <x:c r="L102" s="23"/>
      <x:c r="M102" s="23"/>
      <x:c r="N102" s="24"/>
      <x:c r="O102" s="23"/>
      <x:c r="P102" s="25" t="n">
        <x:f>IF(A102="",IF(OR(B102&lt;&gt;"",COUNTA(D102:O102)&gt;0),1,0),(IF(COUNTIF($A$2:$A$201,A102)&gt;1,1,0)+IF(COUNTIF($B$2:$B$201,B102)&gt;1,1,0)+IF(COUNTIF('Meetings'!$A$2:$A$201,B102)&lt;&gt;1,1,0)+IF(IFERROR(INDEX('Meetings'!$J$2:$J$201,MATCH(B102,'Meetings'!$A$2:$A$201,0)),"")&lt;&gt;"Accepted",1,0)+IF(OR(NOT(ISNUMBER(D102)),D102&lt;Q102,D102&gt;R102),1,0)+IF(AND(E102&lt;&gt;"Won",E102&lt;&gt;"Lost",E102&lt;&gt;"Open"),1,0)+IF(AND(E102="Open",H102&lt;&gt;""),1,0)+IF(AND(E102&lt;&gt;"Open",OR(NOT(ISNUMBER(H102)),H102&lt;D102,H102&gt;R102)),1,0)+IF(AND(F102&lt;&gt;"",OR(NOT(ISNUMBER(F102)),F102&lt;0)),1,0)+IF(AND(I102&lt;&gt;"",OR(NOT(ISNUMBER(I102)),I102&lt;0)),1,0)+IF(AND(J102&lt;&gt;"",OR(NOT(ISNUMBER(J102)),J102&lt;0)),1,0)+IF(AND(K102&lt;&gt;"",OR(NOT(ISNUMBER(K102)),K102&lt;0)),1,0)+IF(OR(G102="",G102&lt;&gt;IFERROR(INDEX('Cohorts'!$Q$2:$Q$201,MATCH(C102,'Cohorts'!$A$2:$A$201,0)),""),L102=""),1,0)+IF(AND(E102&lt;&gt;"Won",OR(I102&lt;&gt;"",J102&lt;&gt;"",K102&lt;&gt;"")),1,0)))</x:f>
        <x:v>0</x:v>
      </x:c>
      <x:c r="Q102" s="23" t="str">
        <x:f>IF(B102="","",IFERROR(INDEX('Meetings'!$K$2:$K$201,MATCH(B102,'Meetings'!$A$2:$A$201,0)),""))</x:f>
      </x:c>
      <x:c r="R102" s="23" t="str">
        <x:f>IF(C102="","",IFERROR(INDEX('Cohorts'!$F$2:$F$201,MATCH(C102,'Cohorts'!$A$2:$A$201,0)),""))</x:f>
      </x:c>
    </x:row>
    <x:row r="103" ht="60" customHeight="1">
      <x:c r="A103" s="23"/>
      <x:c r="B103" s="23"/>
      <x:c r="C103" s="25" t="str">
        <x:f>IF(B103="","",IFERROR(INDEX('Meetings'!$B$2:$B$201,MATCH(B103,'Meetings'!$A$2:$A$201,0)),""))</x:f>
      </x:c>
      <x:c r="D103" s="24"/>
      <x:c r="E103" s="23"/>
      <x:c r="F103" s="27"/>
      <x:c r="G103" s="23"/>
      <x:c r="H103" s="24"/>
      <x:c r="I103" s="27"/>
      <x:c r="J103" s="27"/>
      <x:c r="K103" s="27"/>
      <x:c r="L103" s="23"/>
      <x:c r="M103" s="23"/>
      <x:c r="N103" s="24"/>
      <x:c r="O103" s="23"/>
      <x:c r="P103" s="25" t="n">
        <x:f>IF(A103="",IF(OR(B103&lt;&gt;"",COUNTA(D103:O103)&gt;0),1,0),(IF(COUNTIF($A$2:$A$201,A103)&gt;1,1,0)+IF(COUNTIF($B$2:$B$201,B103)&gt;1,1,0)+IF(COUNTIF('Meetings'!$A$2:$A$201,B103)&lt;&gt;1,1,0)+IF(IFERROR(INDEX('Meetings'!$J$2:$J$201,MATCH(B103,'Meetings'!$A$2:$A$201,0)),"")&lt;&gt;"Accepted",1,0)+IF(OR(NOT(ISNUMBER(D103)),D103&lt;Q103,D103&gt;R103),1,0)+IF(AND(E103&lt;&gt;"Won",E103&lt;&gt;"Lost",E103&lt;&gt;"Open"),1,0)+IF(AND(E103="Open",H103&lt;&gt;""),1,0)+IF(AND(E103&lt;&gt;"Open",OR(NOT(ISNUMBER(H103)),H103&lt;D103,H103&gt;R103)),1,0)+IF(AND(F103&lt;&gt;"",OR(NOT(ISNUMBER(F103)),F103&lt;0)),1,0)+IF(AND(I103&lt;&gt;"",OR(NOT(ISNUMBER(I103)),I103&lt;0)),1,0)+IF(AND(J103&lt;&gt;"",OR(NOT(ISNUMBER(J103)),J103&lt;0)),1,0)+IF(AND(K103&lt;&gt;"",OR(NOT(ISNUMBER(K103)),K103&lt;0)),1,0)+IF(OR(G103="",G103&lt;&gt;IFERROR(INDEX('Cohorts'!$Q$2:$Q$201,MATCH(C103,'Cohorts'!$A$2:$A$201,0)),""),L103=""),1,0)+IF(AND(E103&lt;&gt;"Won",OR(I103&lt;&gt;"",J103&lt;&gt;"",K103&lt;&gt;"")),1,0)))</x:f>
        <x:v>0</x:v>
      </x:c>
      <x:c r="Q103" s="23" t="str">
        <x:f>IF(B103="","",IFERROR(INDEX('Meetings'!$K$2:$K$201,MATCH(B103,'Meetings'!$A$2:$A$201,0)),""))</x:f>
      </x:c>
      <x:c r="R103" s="23" t="str">
        <x:f>IF(C103="","",IFERROR(INDEX('Cohorts'!$F$2:$F$201,MATCH(C103,'Cohorts'!$A$2:$A$201,0)),""))</x:f>
      </x:c>
    </x:row>
    <x:row r="104" ht="60" customHeight="1">
      <x:c r="A104" s="23"/>
      <x:c r="B104" s="23"/>
      <x:c r="C104" s="25" t="str">
        <x:f>IF(B104="","",IFERROR(INDEX('Meetings'!$B$2:$B$201,MATCH(B104,'Meetings'!$A$2:$A$201,0)),""))</x:f>
      </x:c>
      <x:c r="D104" s="24"/>
      <x:c r="E104" s="23"/>
      <x:c r="F104" s="27"/>
      <x:c r="G104" s="23"/>
      <x:c r="H104" s="24"/>
      <x:c r="I104" s="27"/>
      <x:c r="J104" s="27"/>
      <x:c r="K104" s="27"/>
      <x:c r="L104" s="23"/>
      <x:c r="M104" s="23"/>
      <x:c r="N104" s="24"/>
      <x:c r="O104" s="23"/>
      <x:c r="P104" s="25" t="n">
        <x:f>IF(A104="",IF(OR(B104&lt;&gt;"",COUNTA(D104:O104)&gt;0),1,0),(IF(COUNTIF($A$2:$A$201,A104)&gt;1,1,0)+IF(COUNTIF($B$2:$B$201,B104)&gt;1,1,0)+IF(COUNTIF('Meetings'!$A$2:$A$201,B104)&lt;&gt;1,1,0)+IF(IFERROR(INDEX('Meetings'!$J$2:$J$201,MATCH(B104,'Meetings'!$A$2:$A$201,0)),"")&lt;&gt;"Accepted",1,0)+IF(OR(NOT(ISNUMBER(D104)),D104&lt;Q104,D104&gt;R104),1,0)+IF(AND(E104&lt;&gt;"Won",E104&lt;&gt;"Lost",E104&lt;&gt;"Open"),1,0)+IF(AND(E104="Open",H104&lt;&gt;""),1,0)+IF(AND(E104&lt;&gt;"Open",OR(NOT(ISNUMBER(H104)),H104&lt;D104,H104&gt;R104)),1,0)+IF(AND(F104&lt;&gt;"",OR(NOT(ISNUMBER(F104)),F104&lt;0)),1,0)+IF(AND(I104&lt;&gt;"",OR(NOT(ISNUMBER(I104)),I104&lt;0)),1,0)+IF(AND(J104&lt;&gt;"",OR(NOT(ISNUMBER(J104)),J104&lt;0)),1,0)+IF(AND(K104&lt;&gt;"",OR(NOT(ISNUMBER(K104)),K104&lt;0)),1,0)+IF(OR(G104="",G104&lt;&gt;IFERROR(INDEX('Cohorts'!$Q$2:$Q$201,MATCH(C104,'Cohorts'!$A$2:$A$201,0)),""),L104=""),1,0)+IF(AND(E104&lt;&gt;"Won",OR(I104&lt;&gt;"",J104&lt;&gt;"",K104&lt;&gt;"")),1,0)))</x:f>
        <x:v>0</x:v>
      </x:c>
      <x:c r="Q104" s="23" t="str">
        <x:f>IF(B104="","",IFERROR(INDEX('Meetings'!$K$2:$K$201,MATCH(B104,'Meetings'!$A$2:$A$201,0)),""))</x:f>
      </x:c>
      <x:c r="R104" s="23" t="str">
        <x:f>IF(C104="","",IFERROR(INDEX('Cohorts'!$F$2:$F$201,MATCH(C104,'Cohorts'!$A$2:$A$201,0)),""))</x:f>
      </x:c>
    </x:row>
    <x:row r="105" ht="60" customHeight="1">
      <x:c r="A105" s="23"/>
      <x:c r="B105" s="23"/>
      <x:c r="C105" s="25" t="str">
        <x:f>IF(B105="","",IFERROR(INDEX('Meetings'!$B$2:$B$201,MATCH(B105,'Meetings'!$A$2:$A$201,0)),""))</x:f>
      </x:c>
      <x:c r="D105" s="24"/>
      <x:c r="E105" s="23"/>
      <x:c r="F105" s="27"/>
      <x:c r="G105" s="23"/>
      <x:c r="H105" s="24"/>
      <x:c r="I105" s="27"/>
      <x:c r="J105" s="27"/>
      <x:c r="K105" s="27"/>
      <x:c r="L105" s="23"/>
      <x:c r="M105" s="23"/>
      <x:c r="N105" s="24"/>
      <x:c r="O105" s="23"/>
      <x:c r="P105" s="25" t="n">
        <x:f>IF(A105="",IF(OR(B105&lt;&gt;"",COUNTA(D105:O105)&gt;0),1,0),(IF(COUNTIF($A$2:$A$201,A105)&gt;1,1,0)+IF(COUNTIF($B$2:$B$201,B105)&gt;1,1,0)+IF(COUNTIF('Meetings'!$A$2:$A$201,B105)&lt;&gt;1,1,0)+IF(IFERROR(INDEX('Meetings'!$J$2:$J$201,MATCH(B105,'Meetings'!$A$2:$A$201,0)),"")&lt;&gt;"Accepted",1,0)+IF(OR(NOT(ISNUMBER(D105)),D105&lt;Q105,D105&gt;R105),1,0)+IF(AND(E105&lt;&gt;"Won",E105&lt;&gt;"Lost",E105&lt;&gt;"Open"),1,0)+IF(AND(E105="Open",H105&lt;&gt;""),1,0)+IF(AND(E105&lt;&gt;"Open",OR(NOT(ISNUMBER(H105)),H105&lt;D105,H105&gt;R105)),1,0)+IF(AND(F105&lt;&gt;"",OR(NOT(ISNUMBER(F105)),F105&lt;0)),1,0)+IF(AND(I105&lt;&gt;"",OR(NOT(ISNUMBER(I105)),I105&lt;0)),1,0)+IF(AND(J105&lt;&gt;"",OR(NOT(ISNUMBER(J105)),J105&lt;0)),1,0)+IF(AND(K105&lt;&gt;"",OR(NOT(ISNUMBER(K105)),K105&lt;0)),1,0)+IF(OR(G105="",G105&lt;&gt;IFERROR(INDEX('Cohorts'!$Q$2:$Q$201,MATCH(C105,'Cohorts'!$A$2:$A$201,0)),""),L105=""),1,0)+IF(AND(E105&lt;&gt;"Won",OR(I105&lt;&gt;"",J105&lt;&gt;"",K105&lt;&gt;"")),1,0)))</x:f>
        <x:v>0</x:v>
      </x:c>
      <x:c r="Q105" s="23" t="str">
        <x:f>IF(B105="","",IFERROR(INDEX('Meetings'!$K$2:$K$201,MATCH(B105,'Meetings'!$A$2:$A$201,0)),""))</x:f>
      </x:c>
      <x:c r="R105" s="23" t="str">
        <x:f>IF(C105="","",IFERROR(INDEX('Cohorts'!$F$2:$F$201,MATCH(C105,'Cohorts'!$A$2:$A$201,0)),""))</x:f>
      </x:c>
    </x:row>
    <x:row r="106" ht="60" customHeight="1">
      <x:c r="A106" s="23"/>
      <x:c r="B106" s="23"/>
      <x:c r="C106" s="25" t="str">
        <x:f>IF(B106="","",IFERROR(INDEX('Meetings'!$B$2:$B$201,MATCH(B106,'Meetings'!$A$2:$A$201,0)),""))</x:f>
      </x:c>
      <x:c r="D106" s="24"/>
      <x:c r="E106" s="23"/>
      <x:c r="F106" s="27"/>
      <x:c r="G106" s="23"/>
      <x:c r="H106" s="24"/>
      <x:c r="I106" s="27"/>
      <x:c r="J106" s="27"/>
      <x:c r="K106" s="27"/>
      <x:c r="L106" s="23"/>
      <x:c r="M106" s="23"/>
      <x:c r="N106" s="24"/>
      <x:c r="O106" s="23"/>
      <x:c r="P106" s="25" t="n">
        <x:f>IF(A106="",IF(OR(B106&lt;&gt;"",COUNTA(D106:O106)&gt;0),1,0),(IF(COUNTIF($A$2:$A$201,A106)&gt;1,1,0)+IF(COUNTIF($B$2:$B$201,B106)&gt;1,1,0)+IF(COUNTIF('Meetings'!$A$2:$A$201,B106)&lt;&gt;1,1,0)+IF(IFERROR(INDEX('Meetings'!$J$2:$J$201,MATCH(B106,'Meetings'!$A$2:$A$201,0)),"")&lt;&gt;"Accepted",1,0)+IF(OR(NOT(ISNUMBER(D106)),D106&lt;Q106,D106&gt;R106),1,0)+IF(AND(E106&lt;&gt;"Won",E106&lt;&gt;"Lost",E106&lt;&gt;"Open"),1,0)+IF(AND(E106="Open",H106&lt;&gt;""),1,0)+IF(AND(E106&lt;&gt;"Open",OR(NOT(ISNUMBER(H106)),H106&lt;D106,H106&gt;R106)),1,0)+IF(AND(F106&lt;&gt;"",OR(NOT(ISNUMBER(F106)),F106&lt;0)),1,0)+IF(AND(I106&lt;&gt;"",OR(NOT(ISNUMBER(I106)),I106&lt;0)),1,0)+IF(AND(J106&lt;&gt;"",OR(NOT(ISNUMBER(J106)),J106&lt;0)),1,0)+IF(AND(K106&lt;&gt;"",OR(NOT(ISNUMBER(K106)),K106&lt;0)),1,0)+IF(OR(G106="",G106&lt;&gt;IFERROR(INDEX('Cohorts'!$Q$2:$Q$201,MATCH(C106,'Cohorts'!$A$2:$A$201,0)),""),L106=""),1,0)+IF(AND(E106&lt;&gt;"Won",OR(I106&lt;&gt;"",J106&lt;&gt;"",K106&lt;&gt;"")),1,0)))</x:f>
        <x:v>0</x:v>
      </x:c>
      <x:c r="Q106" s="23" t="str">
        <x:f>IF(B106="","",IFERROR(INDEX('Meetings'!$K$2:$K$201,MATCH(B106,'Meetings'!$A$2:$A$201,0)),""))</x:f>
      </x:c>
      <x:c r="R106" s="23" t="str">
        <x:f>IF(C106="","",IFERROR(INDEX('Cohorts'!$F$2:$F$201,MATCH(C106,'Cohorts'!$A$2:$A$201,0)),""))</x:f>
      </x:c>
    </x:row>
    <x:row r="107" ht="60" customHeight="1">
      <x:c r="A107" s="23"/>
      <x:c r="B107" s="23"/>
      <x:c r="C107" s="25" t="str">
        <x:f>IF(B107="","",IFERROR(INDEX('Meetings'!$B$2:$B$201,MATCH(B107,'Meetings'!$A$2:$A$201,0)),""))</x:f>
      </x:c>
      <x:c r="D107" s="24"/>
      <x:c r="E107" s="23"/>
      <x:c r="F107" s="27"/>
      <x:c r="G107" s="23"/>
      <x:c r="H107" s="24"/>
      <x:c r="I107" s="27"/>
      <x:c r="J107" s="27"/>
      <x:c r="K107" s="27"/>
      <x:c r="L107" s="23"/>
      <x:c r="M107" s="23"/>
      <x:c r="N107" s="24"/>
      <x:c r="O107" s="23"/>
      <x:c r="P107" s="25" t="n">
        <x:f>IF(A107="",IF(OR(B107&lt;&gt;"",COUNTA(D107:O107)&gt;0),1,0),(IF(COUNTIF($A$2:$A$201,A107)&gt;1,1,0)+IF(COUNTIF($B$2:$B$201,B107)&gt;1,1,0)+IF(COUNTIF('Meetings'!$A$2:$A$201,B107)&lt;&gt;1,1,0)+IF(IFERROR(INDEX('Meetings'!$J$2:$J$201,MATCH(B107,'Meetings'!$A$2:$A$201,0)),"")&lt;&gt;"Accepted",1,0)+IF(OR(NOT(ISNUMBER(D107)),D107&lt;Q107,D107&gt;R107),1,0)+IF(AND(E107&lt;&gt;"Won",E107&lt;&gt;"Lost",E107&lt;&gt;"Open"),1,0)+IF(AND(E107="Open",H107&lt;&gt;""),1,0)+IF(AND(E107&lt;&gt;"Open",OR(NOT(ISNUMBER(H107)),H107&lt;D107,H107&gt;R107)),1,0)+IF(AND(F107&lt;&gt;"",OR(NOT(ISNUMBER(F107)),F107&lt;0)),1,0)+IF(AND(I107&lt;&gt;"",OR(NOT(ISNUMBER(I107)),I107&lt;0)),1,0)+IF(AND(J107&lt;&gt;"",OR(NOT(ISNUMBER(J107)),J107&lt;0)),1,0)+IF(AND(K107&lt;&gt;"",OR(NOT(ISNUMBER(K107)),K107&lt;0)),1,0)+IF(OR(G107="",G107&lt;&gt;IFERROR(INDEX('Cohorts'!$Q$2:$Q$201,MATCH(C107,'Cohorts'!$A$2:$A$201,0)),""),L107=""),1,0)+IF(AND(E107&lt;&gt;"Won",OR(I107&lt;&gt;"",J107&lt;&gt;"",K107&lt;&gt;"")),1,0)))</x:f>
        <x:v>0</x:v>
      </x:c>
      <x:c r="Q107" s="23" t="str">
        <x:f>IF(B107="","",IFERROR(INDEX('Meetings'!$K$2:$K$201,MATCH(B107,'Meetings'!$A$2:$A$201,0)),""))</x:f>
      </x:c>
      <x:c r="R107" s="23" t="str">
        <x:f>IF(C107="","",IFERROR(INDEX('Cohorts'!$F$2:$F$201,MATCH(C107,'Cohorts'!$A$2:$A$201,0)),""))</x:f>
      </x:c>
    </x:row>
    <x:row r="108" ht="60" customHeight="1">
      <x:c r="A108" s="23"/>
      <x:c r="B108" s="23"/>
      <x:c r="C108" s="25" t="str">
        <x:f>IF(B108="","",IFERROR(INDEX('Meetings'!$B$2:$B$201,MATCH(B108,'Meetings'!$A$2:$A$201,0)),""))</x:f>
      </x:c>
      <x:c r="D108" s="24"/>
      <x:c r="E108" s="23"/>
      <x:c r="F108" s="27"/>
      <x:c r="G108" s="23"/>
      <x:c r="H108" s="24"/>
      <x:c r="I108" s="27"/>
      <x:c r="J108" s="27"/>
      <x:c r="K108" s="27"/>
      <x:c r="L108" s="23"/>
      <x:c r="M108" s="23"/>
      <x:c r="N108" s="24"/>
      <x:c r="O108" s="23"/>
      <x:c r="P108" s="25" t="n">
        <x:f>IF(A108="",IF(OR(B108&lt;&gt;"",COUNTA(D108:O108)&gt;0),1,0),(IF(COUNTIF($A$2:$A$201,A108)&gt;1,1,0)+IF(COUNTIF($B$2:$B$201,B108)&gt;1,1,0)+IF(COUNTIF('Meetings'!$A$2:$A$201,B108)&lt;&gt;1,1,0)+IF(IFERROR(INDEX('Meetings'!$J$2:$J$201,MATCH(B108,'Meetings'!$A$2:$A$201,0)),"")&lt;&gt;"Accepted",1,0)+IF(OR(NOT(ISNUMBER(D108)),D108&lt;Q108,D108&gt;R108),1,0)+IF(AND(E108&lt;&gt;"Won",E108&lt;&gt;"Lost",E108&lt;&gt;"Open"),1,0)+IF(AND(E108="Open",H108&lt;&gt;""),1,0)+IF(AND(E108&lt;&gt;"Open",OR(NOT(ISNUMBER(H108)),H108&lt;D108,H108&gt;R108)),1,0)+IF(AND(F108&lt;&gt;"",OR(NOT(ISNUMBER(F108)),F108&lt;0)),1,0)+IF(AND(I108&lt;&gt;"",OR(NOT(ISNUMBER(I108)),I108&lt;0)),1,0)+IF(AND(J108&lt;&gt;"",OR(NOT(ISNUMBER(J108)),J108&lt;0)),1,0)+IF(AND(K108&lt;&gt;"",OR(NOT(ISNUMBER(K108)),K108&lt;0)),1,0)+IF(OR(G108="",G108&lt;&gt;IFERROR(INDEX('Cohorts'!$Q$2:$Q$201,MATCH(C108,'Cohorts'!$A$2:$A$201,0)),""),L108=""),1,0)+IF(AND(E108&lt;&gt;"Won",OR(I108&lt;&gt;"",J108&lt;&gt;"",K108&lt;&gt;"")),1,0)))</x:f>
        <x:v>0</x:v>
      </x:c>
      <x:c r="Q108" s="23" t="str">
        <x:f>IF(B108="","",IFERROR(INDEX('Meetings'!$K$2:$K$201,MATCH(B108,'Meetings'!$A$2:$A$201,0)),""))</x:f>
      </x:c>
      <x:c r="R108" s="23" t="str">
        <x:f>IF(C108="","",IFERROR(INDEX('Cohorts'!$F$2:$F$201,MATCH(C108,'Cohorts'!$A$2:$A$201,0)),""))</x:f>
      </x:c>
    </x:row>
    <x:row r="109" ht="60" customHeight="1">
      <x:c r="A109" s="23"/>
      <x:c r="B109" s="23"/>
      <x:c r="C109" s="25" t="str">
        <x:f>IF(B109="","",IFERROR(INDEX('Meetings'!$B$2:$B$201,MATCH(B109,'Meetings'!$A$2:$A$201,0)),""))</x:f>
      </x:c>
      <x:c r="D109" s="24"/>
      <x:c r="E109" s="23"/>
      <x:c r="F109" s="27"/>
      <x:c r="G109" s="23"/>
      <x:c r="H109" s="24"/>
      <x:c r="I109" s="27"/>
      <x:c r="J109" s="27"/>
      <x:c r="K109" s="27"/>
      <x:c r="L109" s="23"/>
      <x:c r="M109" s="23"/>
      <x:c r="N109" s="24"/>
      <x:c r="O109" s="23"/>
      <x:c r="P109" s="25" t="n">
        <x:f>IF(A109="",IF(OR(B109&lt;&gt;"",COUNTA(D109:O109)&gt;0),1,0),(IF(COUNTIF($A$2:$A$201,A109)&gt;1,1,0)+IF(COUNTIF($B$2:$B$201,B109)&gt;1,1,0)+IF(COUNTIF('Meetings'!$A$2:$A$201,B109)&lt;&gt;1,1,0)+IF(IFERROR(INDEX('Meetings'!$J$2:$J$201,MATCH(B109,'Meetings'!$A$2:$A$201,0)),"")&lt;&gt;"Accepted",1,0)+IF(OR(NOT(ISNUMBER(D109)),D109&lt;Q109,D109&gt;R109),1,0)+IF(AND(E109&lt;&gt;"Won",E109&lt;&gt;"Lost",E109&lt;&gt;"Open"),1,0)+IF(AND(E109="Open",H109&lt;&gt;""),1,0)+IF(AND(E109&lt;&gt;"Open",OR(NOT(ISNUMBER(H109)),H109&lt;D109,H109&gt;R109)),1,0)+IF(AND(F109&lt;&gt;"",OR(NOT(ISNUMBER(F109)),F109&lt;0)),1,0)+IF(AND(I109&lt;&gt;"",OR(NOT(ISNUMBER(I109)),I109&lt;0)),1,0)+IF(AND(J109&lt;&gt;"",OR(NOT(ISNUMBER(J109)),J109&lt;0)),1,0)+IF(AND(K109&lt;&gt;"",OR(NOT(ISNUMBER(K109)),K109&lt;0)),1,0)+IF(OR(G109="",G109&lt;&gt;IFERROR(INDEX('Cohorts'!$Q$2:$Q$201,MATCH(C109,'Cohorts'!$A$2:$A$201,0)),""),L109=""),1,0)+IF(AND(E109&lt;&gt;"Won",OR(I109&lt;&gt;"",J109&lt;&gt;"",K109&lt;&gt;"")),1,0)))</x:f>
        <x:v>0</x:v>
      </x:c>
      <x:c r="Q109" s="23" t="str">
        <x:f>IF(B109="","",IFERROR(INDEX('Meetings'!$K$2:$K$201,MATCH(B109,'Meetings'!$A$2:$A$201,0)),""))</x:f>
      </x:c>
      <x:c r="R109" s="23" t="str">
        <x:f>IF(C109="","",IFERROR(INDEX('Cohorts'!$F$2:$F$201,MATCH(C109,'Cohorts'!$A$2:$A$201,0)),""))</x:f>
      </x:c>
    </x:row>
    <x:row r="110" ht="60" customHeight="1">
      <x:c r="A110" s="23"/>
      <x:c r="B110" s="23"/>
      <x:c r="C110" s="25" t="str">
        <x:f>IF(B110="","",IFERROR(INDEX('Meetings'!$B$2:$B$201,MATCH(B110,'Meetings'!$A$2:$A$201,0)),""))</x:f>
      </x:c>
      <x:c r="D110" s="24"/>
      <x:c r="E110" s="23"/>
      <x:c r="F110" s="27"/>
      <x:c r="G110" s="23"/>
      <x:c r="H110" s="24"/>
      <x:c r="I110" s="27"/>
      <x:c r="J110" s="27"/>
      <x:c r="K110" s="27"/>
      <x:c r="L110" s="23"/>
      <x:c r="M110" s="23"/>
      <x:c r="N110" s="24"/>
      <x:c r="O110" s="23"/>
      <x:c r="P110" s="25" t="n">
        <x:f>IF(A110="",IF(OR(B110&lt;&gt;"",COUNTA(D110:O110)&gt;0),1,0),(IF(COUNTIF($A$2:$A$201,A110)&gt;1,1,0)+IF(COUNTIF($B$2:$B$201,B110)&gt;1,1,0)+IF(COUNTIF('Meetings'!$A$2:$A$201,B110)&lt;&gt;1,1,0)+IF(IFERROR(INDEX('Meetings'!$J$2:$J$201,MATCH(B110,'Meetings'!$A$2:$A$201,0)),"")&lt;&gt;"Accepted",1,0)+IF(OR(NOT(ISNUMBER(D110)),D110&lt;Q110,D110&gt;R110),1,0)+IF(AND(E110&lt;&gt;"Won",E110&lt;&gt;"Lost",E110&lt;&gt;"Open"),1,0)+IF(AND(E110="Open",H110&lt;&gt;""),1,0)+IF(AND(E110&lt;&gt;"Open",OR(NOT(ISNUMBER(H110)),H110&lt;D110,H110&gt;R110)),1,0)+IF(AND(F110&lt;&gt;"",OR(NOT(ISNUMBER(F110)),F110&lt;0)),1,0)+IF(AND(I110&lt;&gt;"",OR(NOT(ISNUMBER(I110)),I110&lt;0)),1,0)+IF(AND(J110&lt;&gt;"",OR(NOT(ISNUMBER(J110)),J110&lt;0)),1,0)+IF(AND(K110&lt;&gt;"",OR(NOT(ISNUMBER(K110)),K110&lt;0)),1,0)+IF(OR(G110="",G110&lt;&gt;IFERROR(INDEX('Cohorts'!$Q$2:$Q$201,MATCH(C110,'Cohorts'!$A$2:$A$201,0)),""),L110=""),1,0)+IF(AND(E110&lt;&gt;"Won",OR(I110&lt;&gt;"",J110&lt;&gt;"",K110&lt;&gt;"")),1,0)))</x:f>
        <x:v>0</x:v>
      </x:c>
      <x:c r="Q110" s="23" t="str">
        <x:f>IF(B110="","",IFERROR(INDEX('Meetings'!$K$2:$K$201,MATCH(B110,'Meetings'!$A$2:$A$201,0)),""))</x:f>
      </x:c>
      <x:c r="R110" s="23" t="str">
        <x:f>IF(C110="","",IFERROR(INDEX('Cohorts'!$F$2:$F$201,MATCH(C110,'Cohorts'!$A$2:$A$201,0)),""))</x:f>
      </x:c>
    </x:row>
    <x:row r="111" ht="60" customHeight="1">
      <x:c r="A111" s="23"/>
      <x:c r="B111" s="23"/>
      <x:c r="C111" s="25" t="str">
        <x:f>IF(B111="","",IFERROR(INDEX('Meetings'!$B$2:$B$201,MATCH(B111,'Meetings'!$A$2:$A$201,0)),""))</x:f>
      </x:c>
      <x:c r="D111" s="24"/>
      <x:c r="E111" s="23"/>
      <x:c r="F111" s="27"/>
      <x:c r="G111" s="23"/>
      <x:c r="H111" s="24"/>
      <x:c r="I111" s="27"/>
      <x:c r="J111" s="27"/>
      <x:c r="K111" s="27"/>
      <x:c r="L111" s="23"/>
      <x:c r="M111" s="23"/>
      <x:c r="N111" s="24"/>
      <x:c r="O111" s="23"/>
      <x:c r="P111" s="25" t="n">
        <x:f>IF(A111="",IF(OR(B111&lt;&gt;"",COUNTA(D111:O111)&gt;0),1,0),(IF(COUNTIF($A$2:$A$201,A111)&gt;1,1,0)+IF(COUNTIF($B$2:$B$201,B111)&gt;1,1,0)+IF(COUNTIF('Meetings'!$A$2:$A$201,B111)&lt;&gt;1,1,0)+IF(IFERROR(INDEX('Meetings'!$J$2:$J$201,MATCH(B111,'Meetings'!$A$2:$A$201,0)),"")&lt;&gt;"Accepted",1,0)+IF(OR(NOT(ISNUMBER(D111)),D111&lt;Q111,D111&gt;R111),1,0)+IF(AND(E111&lt;&gt;"Won",E111&lt;&gt;"Lost",E111&lt;&gt;"Open"),1,0)+IF(AND(E111="Open",H111&lt;&gt;""),1,0)+IF(AND(E111&lt;&gt;"Open",OR(NOT(ISNUMBER(H111)),H111&lt;D111,H111&gt;R111)),1,0)+IF(AND(F111&lt;&gt;"",OR(NOT(ISNUMBER(F111)),F111&lt;0)),1,0)+IF(AND(I111&lt;&gt;"",OR(NOT(ISNUMBER(I111)),I111&lt;0)),1,0)+IF(AND(J111&lt;&gt;"",OR(NOT(ISNUMBER(J111)),J111&lt;0)),1,0)+IF(AND(K111&lt;&gt;"",OR(NOT(ISNUMBER(K111)),K111&lt;0)),1,0)+IF(OR(G111="",G111&lt;&gt;IFERROR(INDEX('Cohorts'!$Q$2:$Q$201,MATCH(C111,'Cohorts'!$A$2:$A$201,0)),""),L111=""),1,0)+IF(AND(E111&lt;&gt;"Won",OR(I111&lt;&gt;"",J111&lt;&gt;"",K111&lt;&gt;"")),1,0)))</x:f>
        <x:v>0</x:v>
      </x:c>
      <x:c r="Q111" s="23" t="str">
        <x:f>IF(B111="","",IFERROR(INDEX('Meetings'!$K$2:$K$201,MATCH(B111,'Meetings'!$A$2:$A$201,0)),""))</x:f>
      </x:c>
      <x:c r="R111" s="23" t="str">
        <x:f>IF(C111="","",IFERROR(INDEX('Cohorts'!$F$2:$F$201,MATCH(C111,'Cohorts'!$A$2:$A$201,0)),""))</x:f>
      </x:c>
    </x:row>
    <x:row r="112" ht="60" customHeight="1">
      <x:c r="A112" s="23"/>
      <x:c r="B112" s="23"/>
      <x:c r="C112" s="25" t="str">
        <x:f>IF(B112="","",IFERROR(INDEX('Meetings'!$B$2:$B$201,MATCH(B112,'Meetings'!$A$2:$A$201,0)),""))</x:f>
      </x:c>
      <x:c r="D112" s="24"/>
      <x:c r="E112" s="23"/>
      <x:c r="F112" s="27"/>
      <x:c r="G112" s="23"/>
      <x:c r="H112" s="24"/>
      <x:c r="I112" s="27"/>
      <x:c r="J112" s="27"/>
      <x:c r="K112" s="27"/>
      <x:c r="L112" s="23"/>
      <x:c r="M112" s="23"/>
      <x:c r="N112" s="24"/>
      <x:c r="O112" s="23"/>
      <x:c r="P112" s="25" t="n">
        <x:f>IF(A112="",IF(OR(B112&lt;&gt;"",COUNTA(D112:O112)&gt;0),1,0),(IF(COUNTIF($A$2:$A$201,A112)&gt;1,1,0)+IF(COUNTIF($B$2:$B$201,B112)&gt;1,1,0)+IF(COUNTIF('Meetings'!$A$2:$A$201,B112)&lt;&gt;1,1,0)+IF(IFERROR(INDEX('Meetings'!$J$2:$J$201,MATCH(B112,'Meetings'!$A$2:$A$201,0)),"")&lt;&gt;"Accepted",1,0)+IF(OR(NOT(ISNUMBER(D112)),D112&lt;Q112,D112&gt;R112),1,0)+IF(AND(E112&lt;&gt;"Won",E112&lt;&gt;"Lost",E112&lt;&gt;"Open"),1,0)+IF(AND(E112="Open",H112&lt;&gt;""),1,0)+IF(AND(E112&lt;&gt;"Open",OR(NOT(ISNUMBER(H112)),H112&lt;D112,H112&gt;R112)),1,0)+IF(AND(F112&lt;&gt;"",OR(NOT(ISNUMBER(F112)),F112&lt;0)),1,0)+IF(AND(I112&lt;&gt;"",OR(NOT(ISNUMBER(I112)),I112&lt;0)),1,0)+IF(AND(J112&lt;&gt;"",OR(NOT(ISNUMBER(J112)),J112&lt;0)),1,0)+IF(AND(K112&lt;&gt;"",OR(NOT(ISNUMBER(K112)),K112&lt;0)),1,0)+IF(OR(G112="",G112&lt;&gt;IFERROR(INDEX('Cohorts'!$Q$2:$Q$201,MATCH(C112,'Cohorts'!$A$2:$A$201,0)),""),L112=""),1,0)+IF(AND(E112&lt;&gt;"Won",OR(I112&lt;&gt;"",J112&lt;&gt;"",K112&lt;&gt;"")),1,0)))</x:f>
        <x:v>0</x:v>
      </x:c>
      <x:c r="Q112" s="23" t="str">
        <x:f>IF(B112="","",IFERROR(INDEX('Meetings'!$K$2:$K$201,MATCH(B112,'Meetings'!$A$2:$A$201,0)),""))</x:f>
      </x:c>
      <x:c r="R112" s="23" t="str">
        <x:f>IF(C112="","",IFERROR(INDEX('Cohorts'!$F$2:$F$201,MATCH(C112,'Cohorts'!$A$2:$A$201,0)),""))</x:f>
      </x:c>
    </x:row>
    <x:row r="113" ht="60" customHeight="1">
      <x:c r="A113" s="23"/>
      <x:c r="B113" s="23"/>
      <x:c r="C113" s="25" t="str">
        <x:f>IF(B113="","",IFERROR(INDEX('Meetings'!$B$2:$B$201,MATCH(B113,'Meetings'!$A$2:$A$201,0)),""))</x:f>
      </x:c>
      <x:c r="D113" s="24"/>
      <x:c r="E113" s="23"/>
      <x:c r="F113" s="27"/>
      <x:c r="G113" s="23"/>
      <x:c r="H113" s="24"/>
      <x:c r="I113" s="27"/>
      <x:c r="J113" s="27"/>
      <x:c r="K113" s="27"/>
      <x:c r="L113" s="23"/>
      <x:c r="M113" s="23"/>
      <x:c r="N113" s="24"/>
      <x:c r="O113" s="23"/>
      <x:c r="P113" s="25" t="n">
        <x:f>IF(A113="",IF(OR(B113&lt;&gt;"",COUNTA(D113:O113)&gt;0),1,0),(IF(COUNTIF($A$2:$A$201,A113)&gt;1,1,0)+IF(COUNTIF($B$2:$B$201,B113)&gt;1,1,0)+IF(COUNTIF('Meetings'!$A$2:$A$201,B113)&lt;&gt;1,1,0)+IF(IFERROR(INDEX('Meetings'!$J$2:$J$201,MATCH(B113,'Meetings'!$A$2:$A$201,0)),"")&lt;&gt;"Accepted",1,0)+IF(OR(NOT(ISNUMBER(D113)),D113&lt;Q113,D113&gt;R113),1,0)+IF(AND(E113&lt;&gt;"Won",E113&lt;&gt;"Lost",E113&lt;&gt;"Open"),1,0)+IF(AND(E113="Open",H113&lt;&gt;""),1,0)+IF(AND(E113&lt;&gt;"Open",OR(NOT(ISNUMBER(H113)),H113&lt;D113,H113&gt;R113)),1,0)+IF(AND(F113&lt;&gt;"",OR(NOT(ISNUMBER(F113)),F113&lt;0)),1,0)+IF(AND(I113&lt;&gt;"",OR(NOT(ISNUMBER(I113)),I113&lt;0)),1,0)+IF(AND(J113&lt;&gt;"",OR(NOT(ISNUMBER(J113)),J113&lt;0)),1,0)+IF(AND(K113&lt;&gt;"",OR(NOT(ISNUMBER(K113)),K113&lt;0)),1,0)+IF(OR(G113="",G113&lt;&gt;IFERROR(INDEX('Cohorts'!$Q$2:$Q$201,MATCH(C113,'Cohorts'!$A$2:$A$201,0)),""),L113=""),1,0)+IF(AND(E113&lt;&gt;"Won",OR(I113&lt;&gt;"",J113&lt;&gt;"",K113&lt;&gt;"")),1,0)))</x:f>
        <x:v>0</x:v>
      </x:c>
      <x:c r="Q113" s="23" t="str">
        <x:f>IF(B113="","",IFERROR(INDEX('Meetings'!$K$2:$K$201,MATCH(B113,'Meetings'!$A$2:$A$201,0)),""))</x:f>
      </x:c>
      <x:c r="R113" s="23" t="str">
        <x:f>IF(C113="","",IFERROR(INDEX('Cohorts'!$F$2:$F$201,MATCH(C113,'Cohorts'!$A$2:$A$201,0)),""))</x:f>
      </x:c>
    </x:row>
    <x:row r="114" ht="60" customHeight="1">
      <x:c r="A114" s="23"/>
      <x:c r="B114" s="23"/>
      <x:c r="C114" s="25" t="str">
        <x:f>IF(B114="","",IFERROR(INDEX('Meetings'!$B$2:$B$201,MATCH(B114,'Meetings'!$A$2:$A$201,0)),""))</x:f>
      </x:c>
      <x:c r="D114" s="24"/>
      <x:c r="E114" s="23"/>
      <x:c r="F114" s="27"/>
      <x:c r="G114" s="23"/>
      <x:c r="H114" s="24"/>
      <x:c r="I114" s="27"/>
      <x:c r="J114" s="27"/>
      <x:c r="K114" s="27"/>
      <x:c r="L114" s="23"/>
      <x:c r="M114" s="23"/>
      <x:c r="N114" s="24"/>
      <x:c r="O114" s="23"/>
      <x:c r="P114" s="25" t="n">
        <x:f>IF(A114="",IF(OR(B114&lt;&gt;"",COUNTA(D114:O114)&gt;0),1,0),(IF(COUNTIF($A$2:$A$201,A114)&gt;1,1,0)+IF(COUNTIF($B$2:$B$201,B114)&gt;1,1,0)+IF(COUNTIF('Meetings'!$A$2:$A$201,B114)&lt;&gt;1,1,0)+IF(IFERROR(INDEX('Meetings'!$J$2:$J$201,MATCH(B114,'Meetings'!$A$2:$A$201,0)),"")&lt;&gt;"Accepted",1,0)+IF(OR(NOT(ISNUMBER(D114)),D114&lt;Q114,D114&gt;R114),1,0)+IF(AND(E114&lt;&gt;"Won",E114&lt;&gt;"Lost",E114&lt;&gt;"Open"),1,0)+IF(AND(E114="Open",H114&lt;&gt;""),1,0)+IF(AND(E114&lt;&gt;"Open",OR(NOT(ISNUMBER(H114)),H114&lt;D114,H114&gt;R114)),1,0)+IF(AND(F114&lt;&gt;"",OR(NOT(ISNUMBER(F114)),F114&lt;0)),1,0)+IF(AND(I114&lt;&gt;"",OR(NOT(ISNUMBER(I114)),I114&lt;0)),1,0)+IF(AND(J114&lt;&gt;"",OR(NOT(ISNUMBER(J114)),J114&lt;0)),1,0)+IF(AND(K114&lt;&gt;"",OR(NOT(ISNUMBER(K114)),K114&lt;0)),1,0)+IF(OR(G114="",G114&lt;&gt;IFERROR(INDEX('Cohorts'!$Q$2:$Q$201,MATCH(C114,'Cohorts'!$A$2:$A$201,0)),""),L114=""),1,0)+IF(AND(E114&lt;&gt;"Won",OR(I114&lt;&gt;"",J114&lt;&gt;"",K114&lt;&gt;"")),1,0)))</x:f>
        <x:v>0</x:v>
      </x:c>
      <x:c r="Q114" s="23" t="str">
        <x:f>IF(B114="","",IFERROR(INDEX('Meetings'!$K$2:$K$201,MATCH(B114,'Meetings'!$A$2:$A$201,0)),""))</x:f>
      </x:c>
      <x:c r="R114" s="23" t="str">
        <x:f>IF(C114="","",IFERROR(INDEX('Cohorts'!$F$2:$F$201,MATCH(C114,'Cohorts'!$A$2:$A$201,0)),""))</x:f>
      </x:c>
    </x:row>
    <x:row r="115" ht="60" customHeight="1">
      <x:c r="A115" s="23"/>
      <x:c r="B115" s="23"/>
      <x:c r="C115" s="25" t="str">
        <x:f>IF(B115="","",IFERROR(INDEX('Meetings'!$B$2:$B$201,MATCH(B115,'Meetings'!$A$2:$A$201,0)),""))</x:f>
      </x:c>
      <x:c r="D115" s="24"/>
      <x:c r="E115" s="23"/>
      <x:c r="F115" s="27"/>
      <x:c r="G115" s="23"/>
      <x:c r="H115" s="24"/>
      <x:c r="I115" s="27"/>
      <x:c r="J115" s="27"/>
      <x:c r="K115" s="27"/>
      <x:c r="L115" s="23"/>
      <x:c r="M115" s="23"/>
      <x:c r="N115" s="24"/>
      <x:c r="O115" s="23"/>
      <x:c r="P115" s="25" t="n">
        <x:f>IF(A115="",IF(OR(B115&lt;&gt;"",COUNTA(D115:O115)&gt;0),1,0),(IF(COUNTIF($A$2:$A$201,A115)&gt;1,1,0)+IF(COUNTIF($B$2:$B$201,B115)&gt;1,1,0)+IF(COUNTIF('Meetings'!$A$2:$A$201,B115)&lt;&gt;1,1,0)+IF(IFERROR(INDEX('Meetings'!$J$2:$J$201,MATCH(B115,'Meetings'!$A$2:$A$201,0)),"")&lt;&gt;"Accepted",1,0)+IF(OR(NOT(ISNUMBER(D115)),D115&lt;Q115,D115&gt;R115),1,0)+IF(AND(E115&lt;&gt;"Won",E115&lt;&gt;"Lost",E115&lt;&gt;"Open"),1,0)+IF(AND(E115="Open",H115&lt;&gt;""),1,0)+IF(AND(E115&lt;&gt;"Open",OR(NOT(ISNUMBER(H115)),H115&lt;D115,H115&gt;R115)),1,0)+IF(AND(F115&lt;&gt;"",OR(NOT(ISNUMBER(F115)),F115&lt;0)),1,0)+IF(AND(I115&lt;&gt;"",OR(NOT(ISNUMBER(I115)),I115&lt;0)),1,0)+IF(AND(J115&lt;&gt;"",OR(NOT(ISNUMBER(J115)),J115&lt;0)),1,0)+IF(AND(K115&lt;&gt;"",OR(NOT(ISNUMBER(K115)),K115&lt;0)),1,0)+IF(OR(G115="",G115&lt;&gt;IFERROR(INDEX('Cohorts'!$Q$2:$Q$201,MATCH(C115,'Cohorts'!$A$2:$A$201,0)),""),L115=""),1,0)+IF(AND(E115&lt;&gt;"Won",OR(I115&lt;&gt;"",J115&lt;&gt;"",K115&lt;&gt;"")),1,0)))</x:f>
        <x:v>0</x:v>
      </x:c>
      <x:c r="Q115" s="23" t="str">
        <x:f>IF(B115="","",IFERROR(INDEX('Meetings'!$K$2:$K$201,MATCH(B115,'Meetings'!$A$2:$A$201,0)),""))</x:f>
      </x:c>
      <x:c r="R115" s="23" t="str">
        <x:f>IF(C115="","",IFERROR(INDEX('Cohorts'!$F$2:$F$201,MATCH(C115,'Cohorts'!$A$2:$A$201,0)),""))</x:f>
      </x:c>
    </x:row>
    <x:row r="116" ht="60" customHeight="1">
      <x:c r="A116" s="23"/>
      <x:c r="B116" s="23"/>
      <x:c r="C116" s="25" t="str">
        <x:f>IF(B116="","",IFERROR(INDEX('Meetings'!$B$2:$B$201,MATCH(B116,'Meetings'!$A$2:$A$201,0)),""))</x:f>
      </x:c>
      <x:c r="D116" s="24"/>
      <x:c r="E116" s="23"/>
      <x:c r="F116" s="27"/>
      <x:c r="G116" s="23"/>
      <x:c r="H116" s="24"/>
      <x:c r="I116" s="27"/>
      <x:c r="J116" s="27"/>
      <x:c r="K116" s="27"/>
      <x:c r="L116" s="23"/>
      <x:c r="M116" s="23"/>
      <x:c r="N116" s="24"/>
      <x:c r="O116" s="23"/>
      <x:c r="P116" s="25" t="n">
        <x:f>IF(A116="",IF(OR(B116&lt;&gt;"",COUNTA(D116:O116)&gt;0),1,0),(IF(COUNTIF($A$2:$A$201,A116)&gt;1,1,0)+IF(COUNTIF($B$2:$B$201,B116)&gt;1,1,0)+IF(COUNTIF('Meetings'!$A$2:$A$201,B116)&lt;&gt;1,1,0)+IF(IFERROR(INDEX('Meetings'!$J$2:$J$201,MATCH(B116,'Meetings'!$A$2:$A$201,0)),"")&lt;&gt;"Accepted",1,0)+IF(OR(NOT(ISNUMBER(D116)),D116&lt;Q116,D116&gt;R116),1,0)+IF(AND(E116&lt;&gt;"Won",E116&lt;&gt;"Lost",E116&lt;&gt;"Open"),1,0)+IF(AND(E116="Open",H116&lt;&gt;""),1,0)+IF(AND(E116&lt;&gt;"Open",OR(NOT(ISNUMBER(H116)),H116&lt;D116,H116&gt;R116)),1,0)+IF(AND(F116&lt;&gt;"",OR(NOT(ISNUMBER(F116)),F116&lt;0)),1,0)+IF(AND(I116&lt;&gt;"",OR(NOT(ISNUMBER(I116)),I116&lt;0)),1,0)+IF(AND(J116&lt;&gt;"",OR(NOT(ISNUMBER(J116)),J116&lt;0)),1,0)+IF(AND(K116&lt;&gt;"",OR(NOT(ISNUMBER(K116)),K116&lt;0)),1,0)+IF(OR(G116="",G116&lt;&gt;IFERROR(INDEX('Cohorts'!$Q$2:$Q$201,MATCH(C116,'Cohorts'!$A$2:$A$201,0)),""),L116=""),1,0)+IF(AND(E116&lt;&gt;"Won",OR(I116&lt;&gt;"",J116&lt;&gt;"",K116&lt;&gt;"")),1,0)))</x:f>
        <x:v>0</x:v>
      </x:c>
      <x:c r="Q116" s="23" t="str">
        <x:f>IF(B116="","",IFERROR(INDEX('Meetings'!$K$2:$K$201,MATCH(B116,'Meetings'!$A$2:$A$201,0)),""))</x:f>
      </x:c>
      <x:c r="R116" s="23" t="str">
        <x:f>IF(C116="","",IFERROR(INDEX('Cohorts'!$F$2:$F$201,MATCH(C116,'Cohorts'!$A$2:$A$201,0)),""))</x:f>
      </x:c>
    </x:row>
    <x:row r="117" ht="60" customHeight="1">
      <x:c r="A117" s="23"/>
      <x:c r="B117" s="23"/>
      <x:c r="C117" s="25" t="str">
        <x:f>IF(B117="","",IFERROR(INDEX('Meetings'!$B$2:$B$201,MATCH(B117,'Meetings'!$A$2:$A$201,0)),""))</x:f>
      </x:c>
      <x:c r="D117" s="24"/>
      <x:c r="E117" s="23"/>
      <x:c r="F117" s="27"/>
      <x:c r="G117" s="23"/>
      <x:c r="H117" s="24"/>
      <x:c r="I117" s="27"/>
      <x:c r="J117" s="27"/>
      <x:c r="K117" s="27"/>
      <x:c r="L117" s="23"/>
      <x:c r="M117" s="23"/>
      <x:c r="N117" s="24"/>
      <x:c r="O117" s="23"/>
      <x:c r="P117" s="25" t="n">
        <x:f>IF(A117="",IF(OR(B117&lt;&gt;"",COUNTA(D117:O117)&gt;0),1,0),(IF(COUNTIF($A$2:$A$201,A117)&gt;1,1,0)+IF(COUNTIF($B$2:$B$201,B117)&gt;1,1,0)+IF(COUNTIF('Meetings'!$A$2:$A$201,B117)&lt;&gt;1,1,0)+IF(IFERROR(INDEX('Meetings'!$J$2:$J$201,MATCH(B117,'Meetings'!$A$2:$A$201,0)),"")&lt;&gt;"Accepted",1,0)+IF(OR(NOT(ISNUMBER(D117)),D117&lt;Q117,D117&gt;R117),1,0)+IF(AND(E117&lt;&gt;"Won",E117&lt;&gt;"Lost",E117&lt;&gt;"Open"),1,0)+IF(AND(E117="Open",H117&lt;&gt;""),1,0)+IF(AND(E117&lt;&gt;"Open",OR(NOT(ISNUMBER(H117)),H117&lt;D117,H117&gt;R117)),1,0)+IF(AND(F117&lt;&gt;"",OR(NOT(ISNUMBER(F117)),F117&lt;0)),1,0)+IF(AND(I117&lt;&gt;"",OR(NOT(ISNUMBER(I117)),I117&lt;0)),1,0)+IF(AND(J117&lt;&gt;"",OR(NOT(ISNUMBER(J117)),J117&lt;0)),1,0)+IF(AND(K117&lt;&gt;"",OR(NOT(ISNUMBER(K117)),K117&lt;0)),1,0)+IF(OR(G117="",G117&lt;&gt;IFERROR(INDEX('Cohorts'!$Q$2:$Q$201,MATCH(C117,'Cohorts'!$A$2:$A$201,0)),""),L117=""),1,0)+IF(AND(E117&lt;&gt;"Won",OR(I117&lt;&gt;"",J117&lt;&gt;"",K117&lt;&gt;"")),1,0)))</x:f>
        <x:v>0</x:v>
      </x:c>
      <x:c r="Q117" s="23" t="str">
        <x:f>IF(B117="","",IFERROR(INDEX('Meetings'!$K$2:$K$201,MATCH(B117,'Meetings'!$A$2:$A$201,0)),""))</x:f>
      </x:c>
      <x:c r="R117" s="23" t="str">
        <x:f>IF(C117="","",IFERROR(INDEX('Cohorts'!$F$2:$F$201,MATCH(C117,'Cohorts'!$A$2:$A$201,0)),""))</x:f>
      </x:c>
    </x:row>
    <x:row r="118" ht="60" customHeight="1">
      <x:c r="A118" s="23"/>
      <x:c r="B118" s="23"/>
      <x:c r="C118" s="25" t="str">
        <x:f>IF(B118="","",IFERROR(INDEX('Meetings'!$B$2:$B$201,MATCH(B118,'Meetings'!$A$2:$A$201,0)),""))</x:f>
      </x:c>
      <x:c r="D118" s="24"/>
      <x:c r="E118" s="23"/>
      <x:c r="F118" s="27"/>
      <x:c r="G118" s="23"/>
      <x:c r="H118" s="24"/>
      <x:c r="I118" s="27"/>
      <x:c r="J118" s="27"/>
      <x:c r="K118" s="27"/>
      <x:c r="L118" s="23"/>
      <x:c r="M118" s="23"/>
      <x:c r="N118" s="24"/>
      <x:c r="O118" s="23"/>
      <x:c r="P118" s="25" t="n">
        <x:f>IF(A118="",IF(OR(B118&lt;&gt;"",COUNTA(D118:O118)&gt;0),1,0),(IF(COUNTIF($A$2:$A$201,A118)&gt;1,1,0)+IF(COUNTIF($B$2:$B$201,B118)&gt;1,1,0)+IF(COUNTIF('Meetings'!$A$2:$A$201,B118)&lt;&gt;1,1,0)+IF(IFERROR(INDEX('Meetings'!$J$2:$J$201,MATCH(B118,'Meetings'!$A$2:$A$201,0)),"")&lt;&gt;"Accepted",1,0)+IF(OR(NOT(ISNUMBER(D118)),D118&lt;Q118,D118&gt;R118),1,0)+IF(AND(E118&lt;&gt;"Won",E118&lt;&gt;"Lost",E118&lt;&gt;"Open"),1,0)+IF(AND(E118="Open",H118&lt;&gt;""),1,0)+IF(AND(E118&lt;&gt;"Open",OR(NOT(ISNUMBER(H118)),H118&lt;D118,H118&gt;R118)),1,0)+IF(AND(F118&lt;&gt;"",OR(NOT(ISNUMBER(F118)),F118&lt;0)),1,0)+IF(AND(I118&lt;&gt;"",OR(NOT(ISNUMBER(I118)),I118&lt;0)),1,0)+IF(AND(J118&lt;&gt;"",OR(NOT(ISNUMBER(J118)),J118&lt;0)),1,0)+IF(AND(K118&lt;&gt;"",OR(NOT(ISNUMBER(K118)),K118&lt;0)),1,0)+IF(OR(G118="",G118&lt;&gt;IFERROR(INDEX('Cohorts'!$Q$2:$Q$201,MATCH(C118,'Cohorts'!$A$2:$A$201,0)),""),L118=""),1,0)+IF(AND(E118&lt;&gt;"Won",OR(I118&lt;&gt;"",J118&lt;&gt;"",K118&lt;&gt;"")),1,0)))</x:f>
        <x:v>0</x:v>
      </x:c>
      <x:c r="Q118" s="23" t="str">
        <x:f>IF(B118="","",IFERROR(INDEX('Meetings'!$K$2:$K$201,MATCH(B118,'Meetings'!$A$2:$A$201,0)),""))</x:f>
      </x:c>
      <x:c r="R118" s="23" t="str">
        <x:f>IF(C118="","",IFERROR(INDEX('Cohorts'!$F$2:$F$201,MATCH(C118,'Cohorts'!$A$2:$A$201,0)),""))</x:f>
      </x:c>
    </x:row>
    <x:row r="119" ht="60" customHeight="1">
      <x:c r="A119" s="23"/>
      <x:c r="B119" s="23"/>
      <x:c r="C119" s="25" t="str">
        <x:f>IF(B119="","",IFERROR(INDEX('Meetings'!$B$2:$B$201,MATCH(B119,'Meetings'!$A$2:$A$201,0)),""))</x:f>
      </x:c>
      <x:c r="D119" s="24"/>
      <x:c r="E119" s="23"/>
      <x:c r="F119" s="27"/>
      <x:c r="G119" s="23"/>
      <x:c r="H119" s="24"/>
      <x:c r="I119" s="27"/>
      <x:c r="J119" s="27"/>
      <x:c r="K119" s="27"/>
      <x:c r="L119" s="23"/>
      <x:c r="M119" s="23"/>
      <x:c r="N119" s="24"/>
      <x:c r="O119" s="23"/>
      <x:c r="P119" s="25" t="n">
        <x:f>IF(A119="",IF(OR(B119&lt;&gt;"",COUNTA(D119:O119)&gt;0),1,0),(IF(COUNTIF($A$2:$A$201,A119)&gt;1,1,0)+IF(COUNTIF($B$2:$B$201,B119)&gt;1,1,0)+IF(COUNTIF('Meetings'!$A$2:$A$201,B119)&lt;&gt;1,1,0)+IF(IFERROR(INDEX('Meetings'!$J$2:$J$201,MATCH(B119,'Meetings'!$A$2:$A$201,0)),"")&lt;&gt;"Accepted",1,0)+IF(OR(NOT(ISNUMBER(D119)),D119&lt;Q119,D119&gt;R119),1,0)+IF(AND(E119&lt;&gt;"Won",E119&lt;&gt;"Lost",E119&lt;&gt;"Open"),1,0)+IF(AND(E119="Open",H119&lt;&gt;""),1,0)+IF(AND(E119&lt;&gt;"Open",OR(NOT(ISNUMBER(H119)),H119&lt;D119,H119&gt;R119)),1,0)+IF(AND(F119&lt;&gt;"",OR(NOT(ISNUMBER(F119)),F119&lt;0)),1,0)+IF(AND(I119&lt;&gt;"",OR(NOT(ISNUMBER(I119)),I119&lt;0)),1,0)+IF(AND(J119&lt;&gt;"",OR(NOT(ISNUMBER(J119)),J119&lt;0)),1,0)+IF(AND(K119&lt;&gt;"",OR(NOT(ISNUMBER(K119)),K119&lt;0)),1,0)+IF(OR(G119="",G119&lt;&gt;IFERROR(INDEX('Cohorts'!$Q$2:$Q$201,MATCH(C119,'Cohorts'!$A$2:$A$201,0)),""),L119=""),1,0)+IF(AND(E119&lt;&gt;"Won",OR(I119&lt;&gt;"",J119&lt;&gt;"",K119&lt;&gt;"")),1,0)))</x:f>
        <x:v>0</x:v>
      </x:c>
      <x:c r="Q119" s="23" t="str">
        <x:f>IF(B119="","",IFERROR(INDEX('Meetings'!$K$2:$K$201,MATCH(B119,'Meetings'!$A$2:$A$201,0)),""))</x:f>
      </x:c>
      <x:c r="R119" s="23" t="str">
        <x:f>IF(C119="","",IFERROR(INDEX('Cohorts'!$F$2:$F$201,MATCH(C119,'Cohorts'!$A$2:$A$201,0)),""))</x:f>
      </x:c>
    </x:row>
    <x:row r="120" ht="60" customHeight="1">
      <x:c r="A120" s="23"/>
      <x:c r="B120" s="23"/>
      <x:c r="C120" s="25" t="str">
        <x:f>IF(B120="","",IFERROR(INDEX('Meetings'!$B$2:$B$201,MATCH(B120,'Meetings'!$A$2:$A$201,0)),""))</x:f>
      </x:c>
      <x:c r="D120" s="24"/>
      <x:c r="E120" s="23"/>
      <x:c r="F120" s="27"/>
      <x:c r="G120" s="23"/>
      <x:c r="H120" s="24"/>
      <x:c r="I120" s="27"/>
      <x:c r="J120" s="27"/>
      <x:c r="K120" s="27"/>
      <x:c r="L120" s="23"/>
      <x:c r="M120" s="23"/>
      <x:c r="N120" s="24"/>
      <x:c r="O120" s="23"/>
      <x:c r="P120" s="25" t="n">
        <x:f>IF(A120="",IF(OR(B120&lt;&gt;"",COUNTA(D120:O120)&gt;0),1,0),(IF(COUNTIF($A$2:$A$201,A120)&gt;1,1,0)+IF(COUNTIF($B$2:$B$201,B120)&gt;1,1,0)+IF(COUNTIF('Meetings'!$A$2:$A$201,B120)&lt;&gt;1,1,0)+IF(IFERROR(INDEX('Meetings'!$J$2:$J$201,MATCH(B120,'Meetings'!$A$2:$A$201,0)),"")&lt;&gt;"Accepted",1,0)+IF(OR(NOT(ISNUMBER(D120)),D120&lt;Q120,D120&gt;R120),1,0)+IF(AND(E120&lt;&gt;"Won",E120&lt;&gt;"Lost",E120&lt;&gt;"Open"),1,0)+IF(AND(E120="Open",H120&lt;&gt;""),1,0)+IF(AND(E120&lt;&gt;"Open",OR(NOT(ISNUMBER(H120)),H120&lt;D120,H120&gt;R120)),1,0)+IF(AND(F120&lt;&gt;"",OR(NOT(ISNUMBER(F120)),F120&lt;0)),1,0)+IF(AND(I120&lt;&gt;"",OR(NOT(ISNUMBER(I120)),I120&lt;0)),1,0)+IF(AND(J120&lt;&gt;"",OR(NOT(ISNUMBER(J120)),J120&lt;0)),1,0)+IF(AND(K120&lt;&gt;"",OR(NOT(ISNUMBER(K120)),K120&lt;0)),1,0)+IF(OR(G120="",G120&lt;&gt;IFERROR(INDEX('Cohorts'!$Q$2:$Q$201,MATCH(C120,'Cohorts'!$A$2:$A$201,0)),""),L120=""),1,0)+IF(AND(E120&lt;&gt;"Won",OR(I120&lt;&gt;"",J120&lt;&gt;"",K120&lt;&gt;"")),1,0)))</x:f>
        <x:v>0</x:v>
      </x:c>
      <x:c r="Q120" s="23" t="str">
        <x:f>IF(B120="","",IFERROR(INDEX('Meetings'!$K$2:$K$201,MATCH(B120,'Meetings'!$A$2:$A$201,0)),""))</x:f>
      </x:c>
      <x:c r="R120" s="23" t="str">
        <x:f>IF(C120="","",IFERROR(INDEX('Cohorts'!$F$2:$F$201,MATCH(C120,'Cohorts'!$A$2:$A$201,0)),""))</x:f>
      </x:c>
    </x:row>
    <x:row r="121" ht="60" customHeight="1">
      <x:c r="A121" s="23"/>
      <x:c r="B121" s="23"/>
      <x:c r="C121" s="25" t="str">
        <x:f>IF(B121="","",IFERROR(INDEX('Meetings'!$B$2:$B$201,MATCH(B121,'Meetings'!$A$2:$A$201,0)),""))</x:f>
      </x:c>
      <x:c r="D121" s="24"/>
      <x:c r="E121" s="23"/>
      <x:c r="F121" s="27"/>
      <x:c r="G121" s="23"/>
      <x:c r="H121" s="24"/>
      <x:c r="I121" s="27"/>
      <x:c r="J121" s="27"/>
      <x:c r="K121" s="27"/>
      <x:c r="L121" s="23"/>
      <x:c r="M121" s="23"/>
      <x:c r="N121" s="24"/>
      <x:c r="O121" s="23"/>
      <x:c r="P121" s="25" t="n">
        <x:f>IF(A121="",IF(OR(B121&lt;&gt;"",COUNTA(D121:O121)&gt;0),1,0),(IF(COUNTIF($A$2:$A$201,A121)&gt;1,1,0)+IF(COUNTIF($B$2:$B$201,B121)&gt;1,1,0)+IF(COUNTIF('Meetings'!$A$2:$A$201,B121)&lt;&gt;1,1,0)+IF(IFERROR(INDEX('Meetings'!$J$2:$J$201,MATCH(B121,'Meetings'!$A$2:$A$201,0)),"")&lt;&gt;"Accepted",1,0)+IF(OR(NOT(ISNUMBER(D121)),D121&lt;Q121,D121&gt;R121),1,0)+IF(AND(E121&lt;&gt;"Won",E121&lt;&gt;"Lost",E121&lt;&gt;"Open"),1,0)+IF(AND(E121="Open",H121&lt;&gt;""),1,0)+IF(AND(E121&lt;&gt;"Open",OR(NOT(ISNUMBER(H121)),H121&lt;D121,H121&gt;R121)),1,0)+IF(AND(F121&lt;&gt;"",OR(NOT(ISNUMBER(F121)),F121&lt;0)),1,0)+IF(AND(I121&lt;&gt;"",OR(NOT(ISNUMBER(I121)),I121&lt;0)),1,0)+IF(AND(J121&lt;&gt;"",OR(NOT(ISNUMBER(J121)),J121&lt;0)),1,0)+IF(AND(K121&lt;&gt;"",OR(NOT(ISNUMBER(K121)),K121&lt;0)),1,0)+IF(OR(G121="",G121&lt;&gt;IFERROR(INDEX('Cohorts'!$Q$2:$Q$201,MATCH(C121,'Cohorts'!$A$2:$A$201,0)),""),L121=""),1,0)+IF(AND(E121&lt;&gt;"Won",OR(I121&lt;&gt;"",J121&lt;&gt;"",K121&lt;&gt;"")),1,0)))</x:f>
        <x:v>0</x:v>
      </x:c>
      <x:c r="Q121" s="23" t="str">
        <x:f>IF(B121="","",IFERROR(INDEX('Meetings'!$K$2:$K$201,MATCH(B121,'Meetings'!$A$2:$A$201,0)),""))</x:f>
      </x:c>
      <x:c r="R121" s="23" t="str">
        <x:f>IF(C121="","",IFERROR(INDEX('Cohorts'!$F$2:$F$201,MATCH(C121,'Cohorts'!$A$2:$A$201,0)),""))</x:f>
      </x:c>
    </x:row>
    <x:row r="122" ht="60" customHeight="1">
      <x:c r="A122" s="23"/>
      <x:c r="B122" s="23"/>
      <x:c r="C122" s="25" t="str">
        <x:f>IF(B122="","",IFERROR(INDEX('Meetings'!$B$2:$B$201,MATCH(B122,'Meetings'!$A$2:$A$201,0)),""))</x:f>
      </x:c>
      <x:c r="D122" s="24"/>
      <x:c r="E122" s="23"/>
      <x:c r="F122" s="27"/>
      <x:c r="G122" s="23"/>
      <x:c r="H122" s="24"/>
      <x:c r="I122" s="27"/>
      <x:c r="J122" s="27"/>
      <x:c r="K122" s="27"/>
      <x:c r="L122" s="23"/>
      <x:c r="M122" s="23"/>
      <x:c r="N122" s="24"/>
      <x:c r="O122" s="23"/>
      <x:c r="P122" s="25" t="n">
        <x:f>IF(A122="",IF(OR(B122&lt;&gt;"",COUNTA(D122:O122)&gt;0),1,0),(IF(COUNTIF($A$2:$A$201,A122)&gt;1,1,0)+IF(COUNTIF($B$2:$B$201,B122)&gt;1,1,0)+IF(COUNTIF('Meetings'!$A$2:$A$201,B122)&lt;&gt;1,1,0)+IF(IFERROR(INDEX('Meetings'!$J$2:$J$201,MATCH(B122,'Meetings'!$A$2:$A$201,0)),"")&lt;&gt;"Accepted",1,0)+IF(OR(NOT(ISNUMBER(D122)),D122&lt;Q122,D122&gt;R122),1,0)+IF(AND(E122&lt;&gt;"Won",E122&lt;&gt;"Lost",E122&lt;&gt;"Open"),1,0)+IF(AND(E122="Open",H122&lt;&gt;""),1,0)+IF(AND(E122&lt;&gt;"Open",OR(NOT(ISNUMBER(H122)),H122&lt;D122,H122&gt;R122)),1,0)+IF(AND(F122&lt;&gt;"",OR(NOT(ISNUMBER(F122)),F122&lt;0)),1,0)+IF(AND(I122&lt;&gt;"",OR(NOT(ISNUMBER(I122)),I122&lt;0)),1,0)+IF(AND(J122&lt;&gt;"",OR(NOT(ISNUMBER(J122)),J122&lt;0)),1,0)+IF(AND(K122&lt;&gt;"",OR(NOT(ISNUMBER(K122)),K122&lt;0)),1,0)+IF(OR(G122="",G122&lt;&gt;IFERROR(INDEX('Cohorts'!$Q$2:$Q$201,MATCH(C122,'Cohorts'!$A$2:$A$201,0)),""),L122=""),1,0)+IF(AND(E122&lt;&gt;"Won",OR(I122&lt;&gt;"",J122&lt;&gt;"",K122&lt;&gt;"")),1,0)))</x:f>
        <x:v>0</x:v>
      </x:c>
      <x:c r="Q122" s="23" t="str">
        <x:f>IF(B122="","",IFERROR(INDEX('Meetings'!$K$2:$K$201,MATCH(B122,'Meetings'!$A$2:$A$201,0)),""))</x:f>
      </x:c>
      <x:c r="R122" s="23" t="str">
        <x:f>IF(C122="","",IFERROR(INDEX('Cohorts'!$F$2:$F$201,MATCH(C122,'Cohorts'!$A$2:$A$201,0)),""))</x:f>
      </x:c>
    </x:row>
    <x:row r="123" ht="60" customHeight="1">
      <x:c r="A123" s="23"/>
      <x:c r="B123" s="23"/>
      <x:c r="C123" s="25" t="str">
        <x:f>IF(B123="","",IFERROR(INDEX('Meetings'!$B$2:$B$201,MATCH(B123,'Meetings'!$A$2:$A$201,0)),""))</x:f>
      </x:c>
      <x:c r="D123" s="24"/>
      <x:c r="E123" s="23"/>
      <x:c r="F123" s="27"/>
      <x:c r="G123" s="23"/>
      <x:c r="H123" s="24"/>
      <x:c r="I123" s="27"/>
      <x:c r="J123" s="27"/>
      <x:c r="K123" s="27"/>
      <x:c r="L123" s="23"/>
      <x:c r="M123" s="23"/>
      <x:c r="N123" s="24"/>
      <x:c r="O123" s="23"/>
      <x:c r="P123" s="25" t="n">
        <x:f>IF(A123="",IF(OR(B123&lt;&gt;"",COUNTA(D123:O123)&gt;0),1,0),(IF(COUNTIF($A$2:$A$201,A123)&gt;1,1,0)+IF(COUNTIF($B$2:$B$201,B123)&gt;1,1,0)+IF(COUNTIF('Meetings'!$A$2:$A$201,B123)&lt;&gt;1,1,0)+IF(IFERROR(INDEX('Meetings'!$J$2:$J$201,MATCH(B123,'Meetings'!$A$2:$A$201,0)),"")&lt;&gt;"Accepted",1,0)+IF(OR(NOT(ISNUMBER(D123)),D123&lt;Q123,D123&gt;R123),1,0)+IF(AND(E123&lt;&gt;"Won",E123&lt;&gt;"Lost",E123&lt;&gt;"Open"),1,0)+IF(AND(E123="Open",H123&lt;&gt;""),1,0)+IF(AND(E123&lt;&gt;"Open",OR(NOT(ISNUMBER(H123)),H123&lt;D123,H123&gt;R123)),1,0)+IF(AND(F123&lt;&gt;"",OR(NOT(ISNUMBER(F123)),F123&lt;0)),1,0)+IF(AND(I123&lt;&gt;"",OR(NOT(ISNUMBER(I123)),I123&lt;0)),1,0)+IF(AND(J123&lt;&gt;"",OR(NOT(ISNUMBER(J123)),J123&lt;0)),1,0)+IF(AND(K123&lt;&gt;"",OR(NOT(ISNUMBER(K123)),K123&lt;0)),1,0)+IF(OR(G123="",G123&lt;&gt;IFERROR(INDEX('Cohorts'!$Q$2:$Q$201,MATCH(C123,'Cohorts'!$A$2:$A$201,0)),""),L123=""),1,0)+IF(AND(E123&lt;&gt;"Won",OR(I123&lt;&gt;"",J123&lt;&gt;"",K123&lt;&gt;"")),1,0)))</x:f>
        <x:v>0</x:v>
      </x:c>
      <x:c r="Q123" s="23" t="str">
        <x:f>IF(B123="","",IFERROR(INDEX('Meetings'!$K$2:$K$201,MATCH(B123,'Meetings'!$A$2:$A$201,0)),""))</x:f>
      </x:c>
      <x:c r="R123" s="23" t="str">
        <x:f>IF(C123="","",IFERROR(INDEX('Cohorts'!$F$2:$F$201,MATCH(C123,'Cohorts'!$A$2:$A$201,0)),""))</x:f>
      </x:c>
    </x:row>
    <x:row r="124" ht="60" customHeight="1">
      <x:c r="A124" s="23"/>
      <x:c r="B124" s="23"/>
      <x:c r="C124" s="25" t="str">
        <x:f>IF(B124="","",IFERROR(INDEX('Meetings'!$B$2:$B$201,MATCH(B124,'Meetings'!$A$2:$A$201,0)),""))</x:f>
      </x:c>
      <x:c r="D124" s="24"/>
      <x:c r="E124" s="23"/>
      <x:c r="F124" s="27"/>
      <x:c r="G124" s="23"/>
      <x:c r="H124" s="24"/>
      <x:c r="I124" s="27"/>
      <x:c r="J124" s="27"/>
      <x:c r="K124" s="27"/>
      <x:c r="L124" s="23"/>
      <x:c r="M124" s="23"/>
      <x:c r="N124" s="24"/>
      <x:c r="O124" s="23"/>
      <x:c r="P124" s="25" t="n">
        <x:f>IF(A124="",IF(OR(B124&lt;&gt;"",COUNTA(D124:O124)&gt;0),1,0),(IF(COUNTIF($A$2:$A$201,A124)&gt;1,1,0)+IF(COUNTIF($B$2:$B$201,B124)&gt;1,1,0)+IF(COUNTIF('Meetings'!$A$2:$A$201,B124)&lt;&gt;1,1,0)+IF(IFERROR(INDEX('Meetings'!$J$2:$J$201,MATCH(B124,'Meetings'!$A$2:$A$201,0)),"")&lt;&gt;"Accepted",1,0)+IF(OR(NOT(ISNUMBER(D124)),D124&lt;Q124,D124&gt;R124),1,0)+IF(AND(E124&lt;&gt;"Won",E124&lt;&gt;"Lost",E124&lt;&gt;"Open"),1,0)+IF(AND(E124="Open",H124&lt;&gt;""),1,0)+IF(AND(E124&lt;&gt;"Open",OR(NOT(ISNUMBER(H124)),H124&lt;D124,H124&gt;R124)),1,0)+IF(AND(F124&lt;&gt;"",OR(NOT(ISNUMBER(F124)),F124&lt;0)),1,0)+IF(AND(I124&lt;&gt;"",OR(NOT(ISNUMBER(I124)),I124&lt;0)),1,0)+IF(AND(J124&lt;&gt;"",OR(NOT(ISNUMBER(J124)),J124&lt;0)),1,0)+IF(AND(K124&lt;&gt;"",OR(NOT(ISNUMBER(K124)),K124&lt;0)),1,0)+IF(OR(G124="",G124&lt;&gt;IFERROR(INDEX('Cohorts'!$Q$2:$Q$201,MATCH(C124,'Cohorts'!$A$2:$A$201,0)),""),L124=""),1,0)+IF(AND(E124&lt;&gt;"Won",OR(I124&lt;&gt;"",J124&lt;&gt;"",K124&lt;&gt;"")),1,0)))</x:f>
        <x:v>0</x:v>
      </x:c>
      <x:c r="Q124" s="23" t="str">
        <x:f>IF(B124="","",IFERROR(INDEX('Meetings'!$K$2:$K$201,MATCH(B124,'Meetings'!$A$2:$A$201,0)),""))</x:f>
      </x:c>
      <x:c r="R124" s="23" t="str">
        <x:f>IF(C124="","",IFERROR(INDEX('Cohorts'!$F$2:$F$201,MATCH(C124,'Cohorts'!$A$2:$A$201,0)),""))</x:f>
      </x:c>
    </x:row>
    <x:row r="125" ht="60" customHeight="1">
      <x:c r="A125" s="23"/>
      <x:c r="B125" s="23"/>
      <x:c r="C125" s="25" t="str">
        <x:f>IF(B125="","",IFERROR(INDEX('Meetings'!$B$2:$B$201,MATCH(B125,'Meetings'!$A$2:$A$201,0)),""))</x:f>
      </x:c>
      <x:c r="D125" s="24"/>
      <x:c r="E125" s="23"/>
      <x:c r="F125" s="27"/>
      <x:c r="G125" s="23"/>
      <x:c r="H125" s="24"/>
      <x:c r="I125" s="27"/>
      <x:c r="J125" s="27"/>
      <x:c r="K125" s="27"/>
      <x:c r="L125" s="23"/>
      <x:c r="M125" s="23"/>
      <x:c r="N125" s="24"/>
      <x:c r="O125" s="23"/>
      <x:c r="P125" s="25" t="n">
        <x:f>IF(A125="",IF(OR(B125&lt;&gt;"",COUNTA(D125:O125)&gt;0),1,0),(IF(COUNTIF($A$2:$A$201,A125)&gt;1,1,0)+IF(COUNTIF($B$2:$B$201,B125)&gt;1,1,0)+IF(COUNTIF('Meetings'!$A$2:$A$201,B125)&lt;&gt;1,1,0)+IF(IFERROR(INDEX('Meetings'!$J$2:$J$201,MATCH(B125,'Meetings'!$A$2:$A$201,0)),"")&lt;&gt;"Accepted",1,0)+IF(OR(NOT(ISNUMBER(D125)),D125&lt;Q125,D125&gt;R125),1,0)+IF(AND(E125&lt;&gt;"Won",E125&lt;&gt;"Lost",E125&lt;&gt;"Open"),1,0)+IF(AND(E125="Open",H125&lt;&gt;""),1,0)+IF(AND(E125&lt;&gt;"Open",OR(NOT(ISNUMBER(H125)),H125&lt;D125,H125&gt;R125)),1,0)+IF(AND(F125&lt;&gt;"",OR(NOT(ISNUMBER(F125)),F125&lt;0)),1,0)+IF(AND(I125&lt;&gt;"",OR(NOT(ISNUMBER(I125)),I125&lt;0)),1,0)+IF(AND(J125&lt;&gt;"",OR(NOT(ISNUMBER(J125)),J125&lt;0)),1,0)+IF(AND(K125&lt;&gt;"",OR(NOT(ISNUMBER(K125)),K125&lt;0)),1,0)+IF(OR(G125="",G125&lt;&gt;IFERROR(INDEX('Cohorts'!$Q$2:$Q$201,MATCH(C125,'Cohorts'!$A$2:$A$201,0)),""),L125=""),1,0)+IF(AND(E125&lt;&gt;"Won",OR(I125&lt;&gt;"",J125&lt;&gt;"",K125&lt;&gt;"")),1,0)))</x:f>
        <x:v>0</x:v>
      </x:c>
      <x:c r="Q125" s="23" t="str">
        <x:f>IF(B125="","",IFERROR(INDEX('Meetings'!$K$2:$K$201,MATCH(B125,'Meetings'!$A$2:$A$201,0)),""))</x:f>
      </x:c>
      <x:c r="R125" s="23" t="str">
        <x:f>IF(C125="","",IFERROR(INDEX('Cohorts'!$F$2:$F$201,MATCH(C125,'Cohorts'!$A$2:$A$201,0)),""))</x:f>
      </x:c>
    </x:row>
    <x:row r="126" ht="60" customHeight="1">
      <x:c r="A126" s="23"/>
      <x:c r="B126" s="23"/>
      <x:c r="C126" s="25" t="str">
        <x:f>IF(B126="","",IFERROR(INDEX('Meetings'!$B$2:$B$201,MATCH(B126,'Meetings'!$A$2:$A$201,0)),""))</x:f>
      </x:c>
      <x:c r="D126" s="24"/>
      <x:c r="E126" s="23"/>
      <x:c r="F126" s="27"/>
      <x:c r="G126" s="23"/>
      <x:c r="H126" s="24"/>
      <x:c r="I126" s="27"/>
      <x:c r="J126" s="27"/>
      <x:c r="K126" s="27"/>
      <x:c r="L126" s="23"/>
      <x:c r="M126" s="23"/>
      <x:c r="N126" s="24"/>
      <x:c r="O126" s="23"/>
      <x:c r="P126" s="25" t="n">
        <x:f>IF(A126="",IF(OR(B126&lt;&gt;"",COUNTA(D126:O126)&gt;0),1,0),(IF(COUNTIF($A$2:$A$201,A126)&gt;1,1,0)+IF(COUNTIF($B$2:$B$201,B126)&gt;1,1,0)+IF(COUNTIF('Meetings'!$A$2:$A$201,B126)&lt;&gt;1,1,0)+IF(IFERROR(INDEX('Meetings'!$J$2:$J$201,MATCH(B126,'Meetings'!$A$2:$A$201,0)),"")&lt;&gt;"Accepted",1,0)+IF(OR(NOT(ISNUMBER(D126)),D126&lt;Q126,D126&gt;R126),1,0)+IF(AND(E126&lt;&gt;"Won",E126&lt;&gt;"Lost",E126&lt;&gt;"Open"),1,0)+IF(AND(E126="Open",H126&lt;&gt;""),1,0)+IF(AND(E126&lt;&gt;"Open",OR(NOT(ISNUMBER(H126)),H126&lt;D126,H126&gt;R126)),1,0)+IF(AND(F126&lt;&gt;"",OR(NOT(ISNUMBER(F126)),F126&lt;0)),1,0)+IF(AND(I126&lt;&gt;"",OR(NOT(ISNUMBER(I126)),I126&lt;0)),1,0)+IF(AND(J126&lt;&gt;"",OR(NOT(ISNUMBER(J126)),J126&lt;0)),1,0)+IF(AND(K126&lt;&gt;"",OR(NOT(ISNUMBER(K126)),K126&lt;0)),1,0)+IF(OR(G126="",G126&lt;&gt;IFERROR(INDEX('Cohorts'!$Q$2:$Q$201,MATCH(C126,'Cohorts'!$A$2:$A$201,0)),""),L126=""),1,0)+IF(AND(E126&lt;&gt;"Won",OR(I126&lt;&gt;"",J126&lt;&gt;"",K126&lt;&gt;"")),1,0)))</x:f>
        <x:v>0</x:v>
      </x:c>
      <x:c r="Q126" s="23" t="str">
        <x:f>IF(B126="","",IFERROR(INDEX('Meetings'!$K$2:$K$201,MATCH(B126,'Meetings'!$A$2:$A$201,0)),""))</x:f>
      </x:c>
      <x:c r="R126" s="23" t="str">
        <x:f>IF(C126="","",IFERROR(INDEX('Cohorts'!$F$2:$F$201,MATCH(C126,'Cohorts'!$A$2:$A$201,0)),""))</x:f>
      </x:c>
    </x:row>
    <x:row r="127" ht="60" customHeight="1">
      <x:c r="A127" s="23"/>
      <x:c r="B127" s="23"/>
      <x:c r="C127" s="25" t="str">
        <x:f>IF(B127="","",IFERROR(INDEX('Meetings'!$B$2:$B$201,MATCH(B127,'Meetings'!$A$2:$A$201,0)),""))</x:f>
      </x:c>
      <x:c r="D127" s="24"/>
      <x:c r="E127" s="23"/>
      <x:c r="F127" s="27"/>
      <x:c r="G127" s="23"/>
      <x:c r="H127" s="24"/>
      <x:c r="I127" s="27"/>
      <x:c r="J127" s="27"/>
      <x:c r="K127" s="27"/>
      <x:c r="L127" s="23"/>
      <x:c r="M127" s="23"/>
      <x:c r="N127" s="24"/>
      <x:c r="O127" s="23"/>
      <x:c r="P127" s="25" t="n">
        <x:f>IF(A127="",IF(OR(B127&lt;&gt;"",COUNTA(D127:O127)&gt;0),1,0),(IF(COUNTIF($A$2:$A$201,A127)&gt;1,1,0)+IF(COUNTIF($B$2:$B$201,B127)&gt;1,1,0)+IF(COUNTIF('Meetings'!$A$2:$A$201,B127)&lt;&gt;1,1,0)+IF(IFERROR(INDEX('Meetings'!$J$2:$J$201,MATCH(B127,'Meetings'!$A$2:$A$201,0)),"")&lt;&gt;"Accepted",1,0)+IF(OR(NOT(ISNUMBER(D127)),D127&lt;Q127,D127&gt;R127),1,0)+IF(AND(E127&lt;&gt;"Won",E127&lt;&gt;"Lost",E127&lt;&gt;"Open"),1,0)+IF(AND(E127="Open",H127&lt;&gt;""),1,0)+IF(AND(E127&lt;&gt;"Open",OR(NOT(ISNUMBER(H127)),H127&lt;D127,H127&gt;R127)),1,0)+IF(AND(F127&lt;&gt;"",OR(NOT(ISNUMBER(F127)),F127&lt;0)),1,0)+IF(AND(I127&lt;&gt;"",OR(NOT(ISNUMBER(I127)),I127&lt;0)),1,0)+IF(AND(J127&lt;&gt;"",OR(NOT(ISNUMBER(J127)),J127&lt;0)),1,0)+IF(AND(K127&lt;&gt;"",OR(NOT(ISNUMBER(K127)),K127&lt;0)),1,0)+IF(OR(G127="",G127&lt;&gt;IFERROR(INDEX('Cohorts'!$Q$2:$Q$201,MATCH(C127,'Cohorts'!$A$2:$A$201,0)),""),L127=""),1,0)+IF(AND(E127&lt;&gt;"Won",OR(I127&lt;&gt;"",J127&lt;&gt;"",K127&lt;&gt;"")),1,0)))</x:f>
        <x:v>0</x:v>
      </x:c>
      <x:c r="Q127" s="23" t="str">
        <x:f>IF(B127="","",IFERROR(INDEX('Meetings'!$K$2:$K$201,MATCH(B127,'Meetings'!$A$2:$A$201,0)),""))</x:f>
      </x:c>
      <x:c r="R127" s="23" t="str">
        <x:f>IF(C127="","",IFERROR(INDEX('Cohorts'!$F$2:$F$201,MATCH(C127,'Cohorts'!$A$2:$A$201,0)),""))</x:f>
      </x:c>
    </x:row>
    <x:row r="128" ht="60" customHeight="1">
      <x:c r="A128" s="23"/>
      <x:c r="B128" s="23"/>
      <x:c r="C128" s="25" t="str">
        <x:f>IF(B128="","",IFERROR(INDEX('Meetings'!$B$2:$B$201,MATCH(B128,'Meetings'!$A$2:$A$201,0)),""))</x:f>
      </x:c>
      <x:c r="D128" s="24"/>
      <x:c r="E128" s="23"/>
      <x:c r="F128" s="27"/>
      <x:c r="G128" s="23"/>
      <x:c r="H128" s="24"/>
      <x:c r="I128" s="27"/>
      <x:c r="J128" s="27"/>
      <x:c r="K128" s="27"/>
      <x:c r="L128" s="23"/>
      <x:c r="M128" s="23"/>
      <x:c r="N128" s="24"/>
      <x:c r="O128" s="23"/>
      <x:c r="P128" s="25" t="n">
        <x:f>IF(A128="",IF(OR(B128&lt;&gt;"",COUNTA(D128:O128)&gt;0),1,0),(IF(COUNTIF($A$2:$A$201,A128)&gt;1,1,0)+IF(COUNTIF($B$2:$B$201,B128)&gt;1,1,0)+IF(COUNTIF('Meetings'!$A$2:$A$201,B128)&lt;&gt;1,1,0)+IF(IFERROR(INDEX('Meetings'!$J$2:$J$201,MATCH(B128,'Meetings'!$A$2:$A$201,0)),"")&lt;&gt;"Accepted",1,0)+IF(OR(NOT(ISNUMBER(D128)),D128&lt;Q128,D128&gt;R128),1,0)+IF(AND(E128&lt;&gt;"Won",E128&lt;&gt;"Lost",E128&lt;&gt;"Open"),1,0)+IF(AND(E128="Open",H128&lt;&gt;""),1,0)+IF(AND(E128&lt;&gt;"Open",OR(NOT(ISNUMBER(H128)),H128&lt;D128,H128&gt;R128)),1,0)+IF(AND(F128&lt;&gt;"",OR(NOT(ISNUMBER(F128)),F128&lt;0)),1,0)+IF(AND(I128&lt;&gt;"",OR(NOT(ISNUMBER(I128)),I128&lt;0)),1,0)+IF(AND(J128&lt;&gt;"",OR(NOT(ISNUMBER(J128)),J128&lt;0)),1,0)+IF(AND(K128&lt;&gt;"",OR(NOT(ISNUMBER(K128)),K128&lt;0)),1,0)+IF(OR(G128="",G128&lt;&gt;IFERROR(INDEX('Cohorts'!$Q$2:$Q$201,MATCH(C128,'Cohorts'!$A$2:$A$201,0)),""),L128=""),1,0)+IF(AND(E128&lt;&gt;"Won",OR(I128&lt;&gt;"",J128&lt;&gt;"",K128&lt;&gt;"")),1,0)))</x:f>
        <x:v>0</x:v>
      </x:c>
      <x:c r="Q128" s="23" t="str">
        <x:f>IF(B128="","",IFERROR(INDEX('Meetings'!$K$2:$K$201,MATCH(B128,'Meetings'!$A$2:$A$201,0)),""))</x:f>
      </x:c>
      <x:c r="R128" s="23" t="str">
        <x:f>IF(C128="","",IFERROR(INDEX('Cohorts'!$F$2:$F$201,MATCH(C128,'Cohorts'!$A$2:$A$201,0)),""))</x:f>
      </x:c>
    </x:row>
    <x:row r="129" ht="60" customHeight="1">
      <x:c r="A129" s="23"/>
      <x:c r="B129" s="23"/>
      <x:c r="C129" s="25" t="str">
        <x:f>IF(B129="","",IFERROR(INDEX('Meetings'!$B$2:$B$201,MATCH(B129,'Meetings'!$A$2:$A$201,0)),""))</x:f>
      </x:c>
      <x:c r="D129" s="24"/>
      <x:c r="E129" s="23"/>
      <x:c r="F129" s="27"/>
      <x:c r="G129" s="23"/>
      <x:c r="H129" s="24"/>
      <x:c r="I129" s="27"/>
      <x:c r="J129" s="27"/>
      <x:c r="K129" s="27"/>
      <x:c r="L129" s="23"/>
      <x:c r="M129" s="23"/>
      <x:c r="N129" s="24"/>
      <x:c r="O129" s="23"/>
      <x:c r="P129" s="25" t="n">
        <x:f>IF(A129="",IF(OR(B129&lt;&gt;"",COUNTA(D129:O129)&gt;0),1,0),(IF(COUNTIF($A$2:$A$201,A129)&gt;1,1,0)+IF(COUNTIF($B$2:$B$201,B129)&gt;1,1,0)+IF(COUNTIF('Meetings'!$A$2:$A$201,B129)&lt;&gt;1,1,0)+IF(IFERROR(INDEX('Meetings'!$J$2:$J$201,MATCH(B129,'Meetings'!$A$2:$A$201,0)),"")&lt;&gt;"Accepted",1,0)+IF(OR(NOT(ISNUMBER(D129)),D129&lt;Q129,D129&gt;R129),1,0)+IF(AND(E129&lt;&gt;"Won",E129&lt;&gt;"Lost",E129&lt;&gt;"Open"),1,0)+IF(AND(E129="Open",H129&lt;&gt;""),1,0)+IF(AND(E129&lt;&gt;"Open",OR(NOT(ISNUMBER(H129)),H129&lt;D129,H129&gt;R129)),1,0)+IF(AND(F129&lt;&gt;"",OR(NOT(ISNUMBER(F129)),F129&lt;0)),1,0)+IF(AND(I129&lt;&gt;"",OR(NOT(ISNUMBER(I129)),I129&lt;0)),1,0)+IF(AND(J129&lt;&gt;"",OR(NOT(ISNUMBER(J129)),J129&lt;0)),1,0)+IF(AND(K129&lt;&gt;"",OR(NOT(ISNUMBER(K129)),K129&lt;0)),1,0)+IF(OR(G129="",G129&lt;&gt;IFERROR(INDEX('Cohorts'!$Q$2:$Q$201,MATCH(C129,'Cohorts'!$A$2:$A$201,0)),""),L129=""),1,0)+IF(AND(E129&lt;&gt;"Won",OR(I129&lt;&gt;"",J129&lt;&gt;"",K129&lt;&gt;"")),1,0)))</x:f>
        <x:v>0</x:v>
      </x:c>
      <x:c r="Q129" s="23" t="str">
        <x:f>IF(B129="","",IFERROR(INDEX('Meetings'!$K$2:$K$201,MATCH(B129,'Meetings'!$A$2:$A$201,0)),""))</x:f>
      </x:c>
      <x:c r="R129" s="23" t="str">
        <x:f>IF(C129="","",IFERROR(INDEX('Cohorts'!$F$2:$F$201,MATCH(C129,'Cohorts'!$A$2:$A$201,0)),""))</x:f>
      </x:c>
    </x:row>
    <x:row r="130" ht="60" customHeight="1">
      <x:c r="A130" s="23"/>
      <x:c r="B130" s="23"/>
      <x:c r="C130" s="25" t="str">
        <x:f>IF(B130="","",IFERROR(INDEX('Meetings'!$B$2:$B$201,MATCH(B130,'Meetings'!$A$2:$A$201,0)),""))</x:f>
      </x:c>
      <x:c r="D130" s="24"/>
      <x:c r="E130" s="23"/>
      <x:c r="F130" s="27"/>
      <x:c r="G130" s="23"/>
      <x:c r="H130" s="24"/>
      <x:c r="I130" s="27"/>
      <x:c r="J130" s="27"/>
      <x:c r="K130" s="27"/>
      <x:c r="L130" s="23"/>
      <x:c r="M130" s="23"/>
      <x:c r="N130" s="24"/>
      <x:c r="O130" s="23"/>
      <x:c r="P130" s="25" t="n">
        <x:f>IF(A130="",IF(OR(B130&lt;&gt;"",COUNTA(D130:O130)&gt;0),1,0),(IF(COUNTIF($A$2:$A$201,A130)&gt;1,1,0)+IF(COUNTIF($B$2:$B$201,B130)&gt;1,1,0)+IF(COUNTIF('Meetings'!$A$2:$A$201,B130)&lt;&gt;1,1,0)+IF(IFERROR(INDEX('Meetings'!$J$2:$J$201,MATCH(B130,'Meetings'!$A$2:$A$201,0)),"")&lt;&gt;"Accepted",1,0)+IF(OR(NOT(ISNUMBER(D130)),D130&lt;Q130,D130&gt;R130),1,0)+IF(AND(E130&lt;&gt;"Won",E130&lt;&gt;"Lost",E130&lt;&gt;"Open"),1,0)+IF(AND(E130="Open",H130&lt;&gt;""),1,0)+IF(AND(E130&lt;&gt;"Open",OR(NOT(ISNUMBER(H130)),H130&lt;D130,H130&gt;R130)),1,0)+IF(AND(F130&lt;&gt;"",OR(NOT(ISNUMBER(F130)),F130&lt;0)),1,0)+IF(AND(I130&lt;&gt;"",OR(NOT(ISNUMBER(I130)),I130&lt;0)),1,0)+IF(AND(J130&lt;&gt;"",OR(NOT(ISNUMBER(J130)),J130&lt;0)),1,0)+IF(AND(K130&lt;&gt;"",OR(NOT(ISNUMBER(K130)),K130&lt;0)),1,0)+IF(OR(G130="",G130&lt;&gt;IFERROR(INDEX('Cohorts'!$Q$2:$Q$201,MATCH(C130,'Cohorts'!$A$2:$A$201,0)),""),L130=""),1,0)+IF(AND(E130&lt;&gt;"Won",OR(I130&lt;&gt;"",J130&lt;&gt;"",K130&lt;&gt;"")),1,0)))</x:f>
        <x:v>0</x:v>
      </x:c>
      <x:c r="Q130" s="23" t="str">
        <x:f>IF(B130="","",IFERROR(INDEX('Meetings'!$K$2:$K$201,MATCH(B130,'Meetings'!$A$2:$A$201,0)),""))</x:f>
      </x:c>
      <x:c r="R130" s="23" t="str">
        <x:f>IF(C130="","",IFERROR(INDEX('Cohorts'!$F$2:$F$201,MATCH(C130,'Cohorts'!$A$2:$A$201,0)),""))</x:f>
      </x:c>
    </x:row>
    <x:row r="131" ht="60" customHeight="1">
      <x:c r="A131" s="23"/>
      <x:c r="B131" s="23"/>
      <x:c r="C131" s="25" t="str">
        <x:f>IF(B131="","",IFERROR(INDEX('Meetings'!$B$2:$B$201,MATCH(B131,'Meetings'!$A$2:$A$201,0)),""))</x:f>
      </x:c>
      <x:c r="D131" s="24"/>
      <x:c r="E131" s="23"/>
      <x:c r="F131" s="27"/>
      <x:c r="G131" s="23"/>
      <x:c r="H131" s="24"/>
      <x:c r="I131" s="27"/>
      <x:c r="J131" s="27"/>
      <x:c r="K131" s="27"/>
      <x:c r="L131" s="23"/>
      <x:c r="M131" s="23"/>
      <x:c r="N131" s="24"/>
      <x:c r="O131" s="23"/>
      <x:c r="P131" s="25" t="n">
        <x:f>IF(A131="",IF(OR(B131&lt;&gt;"",COUNTA(D131:O131)&gt;0),1,0),(IF(COUNTIF($A$2:$A$201,A131)&gt;1,1,0)+IF(COUNTIF($B$2:$B$201,B131)&gt;1,1,0)+IF(COUNTIF('Meetings'!$A$2:$A$201,B131)&lt;&gt;1,1,0)+IF(IFERROR(INDEX('Meetings'!$J$2:$J$201,MATCH(B131,'Meetings'!$A$2:$A$201,0)),"")&lt;&gt;"Accepted",1,0)+IF(OR(NOT(ISNUMBER(D131)),D131&lt;Q131,D131&gt;R131),1,0)+IF(AND(E131&lt;&gt;"Won",E131&lt;&gt;"Lost",E131&lt;&gt;"Open"),1,0)+IF(AND(E131="Open",H131&lt;&gt;""),1,0)+IF(AND(E131&lt;&gt;"Open",OR(NOT(ISNUMBER(H131)),H131&lt;D131,H131&gt;R131)),1,0)+IF(AND(F131&lt;&gt;"",OR(NOT(ISNUMBER(F131)),F131&lt;0)),1,0)+IF(AND(I131&lt;&gt;"",OR(NOT(ISNUMBER(I131)),I131&lt;0)),1,0)+IF(AND(J131&lt;&gt;"",OR(NOT(ISNUMBER(J131)),J131&lt;0)),1,0)+IF(AND(K131&lt;&gt;"",OR(NOT(ISNUMBER(K131)),K131&lt;0)),1,0)+IF(OR(G131="",G131&lt;&gt;IFERROR(INDEX('Cohorts'!$Q$2:$Q$201,MATCH(C131,'Cohorts'!$A$2:$A$201,0)),""),L131=""),1,0)+IF(AND(E131&lt;&gt;"Won",OR(I131&lt;&gt;"",J131&lt;&gt;"",K131&lt;&gt;"")),1,0)))</x:f>
        <x:v>0</x:v>
      </x:c>
      <x:c r="Q131" s="23" t="str">
        <x:f>IF(B131="","",IFERROR(INDEX('Meetings'!$K$2:$K$201,MATCH(B131,'Meetings'!$A$2:$A$201,0)),""))</x:f>
      </x:c>
      <x:c r="R131" s="23" t="str">
        <x:f>IF(C131="","",IFERROR(INDEX('Cohorts'!$F$2:$F$201,MATCH(C131,'Cohorts'!$A$2:$A$201,0)),""))</x:f>
      </x:c>
    </x:row>
    <x:row r="132" ht="60" customHeight="1">
      <x:c r="A132" s="23"/>
      <x:c r="B132" s="23"/>
      <x:c r="C132" s="25" t="str">
        <x:f>IF(B132="","",IFERROR(INDEX('Meetings'!$B$2:$B$201,MATCH(B132,'Meetings'!$A$2:$A$201,0)),""))</x:f>
      </x:c>
      <x:c r="D132" s="24"/>
      <x:c r="E132" s="23"/>
      <x:c r="F132" s="27"/>
      <x:c r="G132" s="23"/>
      <x:c r="H132" s="24"/>
      <x:c r="I132" s="27"/>
      <x:c r="J132" s="27"/>
      <x:c r="K132" s="27"/>
      <x:c r="L132" s="23"/>
      <x:c r="M132" s="23"/>
      <x:c r="N132" s="24"/>
      <x:c r="O132" s="23"/>
      <x:c r="P132" s="25" t="n">
        <x:f>IF(A132="",IF(OR(B132&lt;&gt;"",COUNTA(D132:O132)&gt;0),1,0),(IF(COUNTIF($A$2:$A$201,A132)&gt;1,1,0)+IF(COUNTIF($B$2:$B$201,B132)&gt;1,1,0)+IF(COUNTIF('Meetings'!$A$2:$A$201,B132)&lt;&gt;1,1,0)+IF(IFERROR(INDEX('Meetings'!$J$2:$J$201,MATCH(B132,'Meetings'!$A$2:$A$201,0)),"")&lt;&gt;"Accepted",1,0)+IF(OR(NOT(ISNUMBER(D132)),D132&lt;Q132,D132&gt;R132),1,0)+IF(AND(E132&lt;&gt;"Won",E132&lt;&gt;"Lost",E132&lt;&gt;"Open"),1,0)+IF(AND(E132="Open",H132&lt;&gt;""),1,0)+IF(AND(E132&lt;&gt;"Open",OR(NOT(ISNUMBER(H132)),H132&lt;D132,H132&gt;R132)),1,0)+IF(AND(F132&lt;&gt;"",OR(NOT(ISNUMBER(F132)),F132&lt;0)),1,0)+IF(AND(I132&lt;&gt;"",OR(NOT(ISNUMBER(I132)),I132&lt;0)),1,0)+IF(AND(J132&lt;&gt;"",OR(NOT(ISNUMBER(J132)),J132&lt;0)),1,0)+IF(AND(K132&lt;&gt;"",OR(NOT(ISNUMBER(K132)),K132&lt;0)),1,0)+IF(OR(G132="",G132&lt;&gt;IFERROR(INDEX('Cohorts'!$Q$2:$Q$201,MATCH(C132,'Cohorts'!$A$2:$A$201,0)),""),L132=""),1,0)+IF(AND(E132&lt;&gt;"Won",OR(I132&lt;&gt;"",J132&lt;&gt;"",K132&lt;&gt;"")),1,0)))</x:f>
        <x:v>0</x:v>
      </x:c>
      <x:c r="Q132" s="23" t="str">
        <x:f>IF(B132="","",IFERROR(INDEX('Meetings'!$K$2:$K$201,MATCH(B132,'Meetings'!$A$2:$A$201,0)),""))</x:f>
      </x:c>
      <x:c r="R132" s="23" t="str">
        <x:f>IF(C132="","",IFERROR(INDEX('Cohorts'!$F$2:$F$201,MATCH(C132,'Cohorts'!$A$2:$A$201,0)),""))</x:f>
      </x:c>
    </x:row>
    <x:row r="133" ht="60" customHeight="1">
      <x:c r="A133" s="23"/>
      <x:c r="B133" s="23"/>
      <x:c r="C133" s="25" t="str">
        <x:f>IF(B133="","",IFERROR(INDEX('Meetings'!$B$2:$B$201,MATCH(B133,'Meetings'!$A$2:$A$201,0)),""))</x:f>
      </x:c>
      <x:c r="D133" s="24"/>
      <x:c r="E133" s="23"/>
      <x:c r="F133" s="27"/>
      <x:c r="G133" s="23"/>
      <x:c r="H133" s="24"/>
      <x:c r="I133" s="27"/>
      <x:c r="J133" s="27"/>
      <x:c r="K133" s="27"/>
      <x:c r="L133" s="23"/>
      <x:c r="M133" s="23"/>
      <x:c r="N133" s="24"/>
      <x:c r="O133" s="23"/>
      <x:c r="P133" s="25" t="n">
        <x:f>IF(A133="",IF(OR(B133&lt;&gt;"",COUNTA(D133:O133)&gt;0),1,0),(IF(COUNTIF($A$2:$A$201,A133)&gt;1,1,0)+IF(COUNTIF($B$2:$B$201,B133)&gt;1,1,0)+IF(COUNTIF('Meetings'!$A$2:$A$201,B133)&lt;&gt;1,1,0)+IF(IFERROR(INDEX('Meetings'!$J$2:$J$201,MATCH(B133,'Meetings'!$A$2:$A$201,0)),"")&lt;&gt;"Accepted",1,0)+IF(OR(NOT(ISNUMBER(D133)),D133&lt;Q133,D133&gt;R133),1,0)+IF(AND(E133&lt;&gt;"Won",E133&lt;&gt;"Lost",E133&lt;&gt;"Open"),1,0)+IF(AND(E133="Open",H133&lt;&gt;""),1,0)+IF(AND(E133&lt;&gt;"Open",OR(NOT(ISNUMBER(H133)),H133&lt;D133,H133&gt;R133)),1,0)+IF(AND(F133&lt;&gt;"",OR(NOT(ISNUMBER(F133)),F133&lt;0)),1,0)+IF(AND(I133&lt;&gt;"",OR(NOT(ISNUMBER(I133)),I133&lt;0)),1,0)+IF(AND(J133&lt;&gt;"",OR(NOT(ISNUMBER(J133)),J133&lt;0)),1,0)+IF(AND(K133&lt;&gt;"",OR(NOT(ISNUMBER(K133)),K133&lt;0)),1,0)+IF(OR(G133="",G133&lt;&gt;IFERROR(INDEX('Cohorts'!$Q$2:$Q$201,MATCH(C133,'Cohorts'!$A$2:$A$201,0)),""),L133=""),1,0)+IF(AND(E133&lt;&gt;"Won",OR(I133&lt;&gt;"",J133&lt;&gt;"",K133&lt;&gt;"")),1,0)))</x:f>
        <x:v>0</x:v>
      </x:c>
      <x:c r="Q133" s="23" t="str">
        <x:f>IF(B133="","",IFERROR(INDEX('Meetings'!$K$2:$K$201,MATCH(B133,'Meetings'!$A$2:$A$201,0)),""))</x:f>
      </x:c>
      <x:c r="R133" s="23" t="str">
        <x:f>IF(C133="","",IFERROR(INDEX('Cohorts'!$F$2:$F$201,MATCH(C133,'Cohorts'!$A$2:$A$201,0)),""))</x:f>
      </x:c>
    </x:row>
    <x:row r="134" ht="60" customHeight="1">
      <x:c r="A134" s="23"/>
      <x:c r="B134" s="23"/>
      <x:c r="C134" s="25" t="str">
        <x:f>IF(B134="","",IFERROR(INDEX('Meetings'!$B$2:$B$201,MATCH(B134,'Meetings'!$A$2:$A$201,0)),""))</x:f>
      </x:c>
      <x:c r="D134" s="24"/>
      <x:c r="E134" s="23"/>
      <x:c r="F134" s="27"/>
      <x:c r="G134" s="23"/>
      <x:c r="H134" s="24"/>
      <x:c r="I134" s="27"/>
      <x:c r="J134" s="27"/>
      <x:c r="K134" s="27"/>
      <x:c r="L134" s="23"/>
      <x:c r="M134" s="23"/>
      <x:c r="N134" s="24"/>
      <x:c r="O134" s="23"/>
      <x:c r="P134" s="25" t="n">
        <x:f>IF(A134="",IF(OR(B134&lt;&gt;"",COUNTA(D134:O134)&gt;0),1,0),(IF(COUNTIF($A$2:$A$201,A134)&gt;1,1,0)+IF(COUNTIF($B$2:$B$201,B134)&gt;1,1,0)+IF(COUNTIF('Meetings'!$A$2:$A$201,B134)&lt;&gt;1,1,0)+IF(IFERROR(INDEX('Meetings'!$J$2:$J$201,MATCH(B134,'Meetings'!$A$2:$A$201,0)),"")&lt;&gt;"Accepted",1,0)+IF(OR(NOT(ISNUMBER(D134)),D134&lt;Q134,D134&gt;R134),1,0)+IF(AND(E134&lt;&gt;"Won",E134&lt;&gt;"Lost",E134&lt;&gt;"Open"),1,0)+IF(AND(E134="Open",H134&lt;&gt;""),1,0)+IF(AND(E134&lt;&gt;"Open",OR(NOT(ISNUMBER(H134)),H134&lt;D134,H134&gt;R134)),1,0)+IF(AND(F134&lt;&gt;"",OR(NOT(ISNUMBER(F134)),F134&lt;0)),1,0)+IF(AND(I134&lt;&gt;"",OR(NOT(ISNUMBER(I134)),I134&lt;0)),1,0)+IF(AND(J134&lt;&gt;"",OR(NOT(ISNUMBER(J134)),J134&lt;0)),1,0)+IF(AND(K134&lt;&gt;"",OR(NOT(ISNUMBER(K134)),K134&lt;0)),1,0)+IF(OR(G134="",G134&lt;&gt;IFERROR(INDEX('Cohorts'!$Q$2:$Q$201,MATCH(C134,'Cohorts'!$A$2:$A$201,0)),""),L134=""),1,0)+IF(AND(E134&lt;&gt;"Won",OR(I134&lt;&gt;"",J134&lt;&gt;"",K134&lt;&gt;"")),1,0)))</x:f>
        <x:v>0</x:v>
      </x:c>
      <x:c r="Q134" s="23" t="str">
        <x:f>IF(B134="","",IFERROR(INDEX('Meetings'!$K$2:$K$201,MATCH(B134,'Meetings'!$A$2:$A$201,0)),""))</x:f>
      </x:c>
      <x:c r="R134" s="23" t="str">
        <x:f>IF(C134="","",IFERROR(INDEX('Cohorts'!$F$2:$F$201,MATCH(C134,'Cohorts'!$A$2:$A$201,0)),""))</x:f>
      </x:c>
    </x:row>
    <x:row r="135" ht="60" customHeight="1">
      <x:c r="A135" s="23"/>
      <x:c r="B135" s="23"/>
      <x:c r="C135" s="25" t="str">
        <x:f>IF(B135="","",IFERROR(INDEX('Meetings'!$B$2:$B$201,MATCH(B135,'Meetings'!$A$2:$A$201,0)),""))</x:f>
      </x:c>
      <x:c r="D135" s="24"/>
      <x:c r="E135" s="23"/>
      <x:c r="F135" s="27"/>
      <x:c r="G135" s="23"/>
      <x:c r="H135" s="24"/>
      <x:c r="I135" s="27"/>
      <x:c r="J135" s="27"/>
      <x:c r="K135" s="27"/>
      <x:c r="L135" s="23"/>
      <x:c r="M135" s="23"/>
      <x:c r="N135" s="24"/>
      <x:c r="O135" s="23"/>
      <x:c r="P135" s="25" t="n">
        <x:f>IF(A135="",IF(OR(B135&lt;&gt;"",COUNTA(D135:O135)&gt;0),1,0),(IF(COUNTIF($A$2:$A$201,A135)&gt;1,1,0)+IF(COUNTIF($B$2:$B$201,B135)&gt;1,1,0)+IF(COUNTIF('Meetings'!$A$2:$A$201,B135)&lt;&gt;1,1,0)+IF(IFERROR(INDEX('Meetings'!$J$2:$J$201,MATCH(B135,'Meetings'!$A$2:$A$201,0)),"")&lt;&gt;"Accepted",1,0)+IF(OR(NOT(ISNUMBER(D135)),D135&lt;Q135,D135&gt;R135),1,0)+IF(AND(E135&lt;&gt;"Won",E135&lt;&gt;"Lost",E135&lt;&gt;"Open"),1,0)+IF(AND(E135="Open",H135&lt;&gt;""),1,0)+IF(AND(E135&lt;&gt;"Open",OR(NOT(ISNUMBER(H135)),H135&lt;D135,H135&gt;R135)),1,0)+IF(AND(F135&lt;&gt;"",OR(NOT(ISNUMBER(F135)),F135&lt;0)),1,0)+IF(AND(I135&lt;&gt;"",OR(NOT(ISNUMBER(I135)),I135&lt;0)),1,0)+IF(AND(J135&lt;&gt;"",OR(NOT(ISNUMBER(J135)),J135&lt;0)),1,0)+IF(AND(K135&lt;&gt;"",OR(NOT(ISNUMBER(K135)),K135&lt;0)),1,0)+IF(OR(G135="",G135&lt;&gt;IFERROR(INDEX('Cohorts'!$Q$2:$Q$201,MATCH(C135,'Cohorts'!$A$2:$A$201,0)),""),L135=""),1,0)+IF(AND(E135&lt;&gt;"Won",OR(I135&lt;&gt;"",J135&lt;&gt;"",K135&lt;&gt;"")),1,0)))</x:f>
        <x:v>0</x:v>
      </x:c>
      <x:c r="Q135" s="23" t="str">
        <x:f>IF(B135="","",IFERROR(INDEX('Meetings'!$K$2:$K$201,MATCH(B135,'Meetings'!$A$2:$A$201,0)),""))</x:f>
      </x:c>
      <x:c r="R135" s="23" t="str">
        <x:f>IF(C135="","",IFERROR(INDEX('Cohorts'!$F$2:$F$201,MATCH(C135,'Cohorts'!$A$2:$A$201,0)),""))</x:f>
      </x:c>
    </x:row>
    <x:row r="136" ht="60" customHeight="1">
      <x:c r="A136" s="23"/>
      <x:c r="B136" s="23"/>
      <x:c r="C136" s="25" t="str">
        <x:f>IF(B136="","",IFERROR(INDEX('Meetings'!$B$2:$B$201,MATCH(B136,'Meetings'!$A$2:$A$201,0)),""))</x:f>
      </x:c>
      <x:c r="D136" s="24"/>
      <x:c r="E136" s="23"/>
      <x:c r="F136" s="27"/>
      <x:c r="G136" s="23"/>
      <x:c r="H136" s="24"/>
      <x:c r="I136" s="27"/>
      <x:c r="J136" s="27"/>
      <x:c r="K136" s="27"/>
      <x:c r="L136" s="23"/>
      <x:c r="M136" s="23"/>
      <x:c r="N136" s="24"/>
      <x:c r="O136" s="23"/>
      <x:c r="P136" s="25" t="n">
        <x:f>IF(A136="",IF(OR(B136&lt;&gt;"",COUNTA(D136:O136)&gt;0),1,0),(IF(COUNTIF($A$2:$A$201,A136)&gt;1,1,0)+IF(COUNTIF($B$2:$B$201,B136)&gt;1,1,0)+IF(COUNTIF('Meetings'!$A$2:$A$201,B136)&lt;&gt;1,1,0)+IF(IFERROR(INDEX('Meetings'!$J$2:$J$201,MATCH(B136,'Meetings'!$A$2:$A$201,0)),"")&lt;&gt;"Accepted",1,0)+IF(OR(NOT(ISNUMBER(D136)),D136&lt;Q136,D136&gt;R136),1,0)+IF(AND(E136&lt;&gt;"Won",E136&lt;&gt;"Lost",E136&lt;&gt;"Open"),1,0)+IF(AND(E136="Open",H136&lt;&gt;""),1,0)+IF(AND(E136&lt;&gt;"Open",OR(NOT(ISNUMBER(H136)),H136&lt;D136,H136&gt;R136)),1,0)+IF(AND(F136&lt;&gt;"",OR(NOT(ISNUMBER(F136)),F136&lt;0)),1,0)+IF(AND(I136&lt;&gt;"",OR(NOT(ISNUMBER(I136)),I136&lt;0)),1,0)+IF(AND(J136&lt;&gt;"",OR(NOT(ISNUMBER(J136)),J136&lt;0)),1,0)+IF(AND(K136&lt;&gt;"",OR(NOT(ISNUMBER(K136)),K136&lt;0)),1,0)+IF(OR(G136="",G136&lt;&gt;IFERROR(INDEX('Cohorts'!$Q$2:$Q$201,MATCH(C136,'Cohorts'!$A$2:$A$201,0)),""),L136=""),1,0)+IF(AND(E136&lt;&gt;"Won",OR(I136&lt;&gt;"",J136&lt;&gt;"",K136&lt;&gt;"")),1,0)))</x:f>
        <x:v>0</x:v>
      </x:c>
      <x:c r="Q136" s="23" t="str">
        <x:f>IF(B136="","",IFERROR(INDEX('Meetings'!$K$2:$K$201,MATCH(B136,'Meetings'!$A$2:$A$201,0)),""))</x:f>
      </x:c>
      <x:c r="R136" s="23" t="str">
        <x:f>IF(C136="","",IFERROR(INDEX('Cohorts'!$F$2:$F$201,MATCH(C136,'Cohorts'!$A$2:$A$201,0)),""))</x:f>
      </x:c>
    </x:row>
    <x:row r="137" ht="60" customHeight="1">
      <x:c r="A137" s="23"/>
      <x:c r="B137" s="23"/>
      <x:c r="C137" s="25" t="str">
        <x:f>IF(B137="","",IFERROR(INDEX('Meetings'!$B$2:$B$201,MATCH(B137,'Meetings'!$A$2:$A$201,0)),""))</x:f>
      </x:c>
      <x:c r="D137" s="24"/>
      <x:c r="E137" s="23"/>
      <x:c r="F137" s="27"/>
      <x:c r="G137" s="23"/>
      <x:c r="H137" s="24"/>
      <x:c r="I137" s="27"/>
      <x:c r="J137" s="27"/>
      <x:c r="K137" s="27"/>
      <x:c r="L137" s="23"/>
      <x:c r="M137" s="23"/>
      <x:c r="N137" s="24"/>
      <x:c r="O137" s="23"/>
      <x:c r="P137" s="25" t="n">
        <x:f>IF(A137="",IF(OR(B137&lt;&gt;"",COUNTA(D137:O137)&gt;0),1,0),(IF(COUNTIF($A$2:$A$201,A137)&gt;1,1,0)+IF(COUNTIF($B$2:$B$201,B137)&gt;1,1,0)+IF(COUNTIF('Meetings'!$A$2:$A$201,B137)&lt;&gt;1,1,0)+IF(IFERROR(INDEX('Meetings'!$J$2:$J$201,MATCH(B137,'Meetings'!$A$2:$A$201,0)),"")&lt;&gt;"Accepted",1,0)+IF(OR(NOT(ISNUMBER(D137)),D137&lt;Q137,D137&gt;R137),1,0)+IF(AND(E137&lt;&gt;"Won",E137&lt;&gt;"Lost",E137&lt;&gt;"Open"),1,0)+IF(AND(E137="Open",H137&lt;&gt;""),1,0)+IF(AND(E137&lt;&gt;"Open",OR(NOT(ISNUMBER(H137)),H137&lt;D137,H137&gt;R137)),1,0)+IF(AND(F137&lt;&gt;"",OR(NOT(ISNUMBER(F137)),F137&lt;0)),1,0)+IF(AND(I137&lt;&gt;"",OR(NOT(ISNUMBER(I137)),I137&lt;0)),1,0)+IF(AND(J137&lt;&gt;"",OR(NOT(ISNUMBER(J137)),J137&lt;0)),1,0)+IF(AND(K137&lt;&gt;"",OR(NOT(ISNUMBER(K137)),K137&lt;0)),1,0)+IF(OR(G137="",G137&lt;&gt;IFERROR(INDEX('Cohorts'!$Q$2:$Q$201,MATCH(C137,'Cohorts'!$A$2:$A$201,0)),""),L137=""),1,0)+IF(AND(E137&lt;&gt;"Won",OR(I137&lt;&gt;"",J137&lt;&gt;"",K137&lt;&gt;"")),1,0)))</x:f>
        <x:v>0</x:v>
      </x:c>
      <x:c r="Q137" s="23" t="str">
        <x:f>IF(B137="","",IFERROR(INDEX('Meetings'!$K$2:$K$201,MATCH(B137,'Meetings'!$A$2:$A$201,0)),""))</x:f>
      </x:c>
      <x:c r="R137" s="23" t="str">
        <x:f>IF(C137="","",IFERROR(INDEX('Cohorts'!$F$2:$F$201,MATCH(C137,'Cohorts'!$A$2:$A$201,0)),""))</x:f>
      </x:c>
    </x:row>
    <x:row r="138" ht="60" customHeight="1">
      <x:c r="A138" s="23"/>
      <x:c r="B138" s="23"/>
      <x:c r="C138" s="25" t="str">
        <x:f>IF(B138="","",IFERROR(INDEX('Meetings'!$B$2:$B$201,MATCH(B138,'Meetings'!$A$2:$A$201,0)),""))</x:f>
      </x:c>
      <x:c r="D138" s="24"/>
      <x:c r="E138" s="23"/>
      <x:c r="F138" s="27"/>
      <x:c r="G138" s="23"/>
      <x:c r="H138" s="24"/>
      <x:c r="I138" s="27"/>
      <x:c r="J138" s="27"/>
      <x:c r="K138" s="27"/>
      <x:c r="L138" s="23"/>
      <x:c r="M138" s="23"/>
      <x:c r="N138" s="24"/>
      <x:c r="O138" s="23"/>
      <x:c r="P138" s="25" t="n">
        <x:f>IF(A138="",IF(OR(B138&lt;&gt;"",COUNTA(D138:O138)&gt;0),1,0),(IF(COUNTIF($A$2:$A$201,A138)&gt;1,1,0)+IF(COUNTIF($B$2:$B$201,B138)&gt;1,1,0)+IF(COUNTIF('Meetings'!$A$2:$A$201,B138)&lt;&gt;1,1,0)+IF(IFERROR(INDEX('Meetings'!$J$2:$J$201,MATCH(B138,'Meetings'!$A$2:$A$201,0)),"")&lt;&gt;"Accepted",1,0)+IF(OR(NOT(ISNUMBER(D138)),D138&lt;Q138,D138&gt;R138),1,0)+IF(AND(E138&lt;&gt;"Won",E138&lt;&gt;"Lost",E138&lt;&gt;"Open"),1,0)+IF(AND(E138="Open",H138&lt;&gt;""),1,0)+IF(AND(E138&lt;&gt;"Open",OR(NOT(ISNUMBER(H138)),H138&lt;D138,H138&gt;R138)),1,0)+IF(AND(F138&lt;&gt;"",OR(NOT(ISNUMBER(F138)),F138&lt;0)),1,0)+IF(AND(I138&lt;&gt;"",OR(NOT(ISNUMBER(I138)),I138&lt;0)),1,0)+IF(AND(J138&lt;&gt;"",OR(NOT(ISNUMBER(J138)),J138&lt;0)),1,0)+IF(AND(K138&lt;&gt;"",OR(NOT(ISNUMBER(K138)),K138&lt;0)),1,0)+IF(OR(G138="",G138&lt;&gt;IFERROR(INDEX('Cohorts'!$Q$2:$Q$201,MATCH(C138,'Cohorts'!$A$2:$A$201,0)),""),L138=""),1,0)+IF(AND(E138&lt;&gt;"Won",OR(I138&lt;&gt;"",J138&lt;&gt;"",K138&lt;&gt;"")),1,0)))</x:f>
        <x:v>0</x:v>
      </x:c>
      <x:c r="Q138" s="23" t="str">
        <x:f>IF(B138="","",IFERROR(INDEX('Meetings'!$K$2:$K$201,MATCH(B138,'Meetings'!$A$2:$A$201,0)),""))</x:f>
      </x:c>
      <x:c r="R138" s="23" t="str">
        <x:f>IF(C138="","",IFERROR(INDEX('Cohorts'!$F$2:$F$201,MATCH(C138,'Cohorts'!$A$2:$A$201,0)),""))</x:f>
      </x:c>
    </x:row>
    <x:row r="139" ht="60" customHeight="1">
      <x:c r="A139" s="23"/>
      <x:c r="B139" s="23"/>
      <x:c r="C139" s="25" t="str">
        <x:f>IF(B139="","",IFERROR(INDEX('Meetings'!$B$2:$B$201,MATCH(B139,'Meetings'!$A$2:$A$201,0)),""))</x:f>
      </x:c>
      <x:c r="D139" s="24"/>
      <x:c r="E139" s="23"/>
      <x:c r="F139" s="27"/>
      <x:c r="G139" s="23"/>
      <x:c r="H139" s="24"/>
      <x:c r="I139" s="27"/>
      <x:c r="J139" s="27"/>
      <x:c r="K139" s="27"/>
      <x:c r="L139" s="23"/>
      <x:c r="M139" s="23"/>
      <x:c r="N139" s="24"/>
      <x:c r="O139" s="23"/>
      <x:c r="P139" s="25" t="n">
        <x:f>IF(A139="",IF(OR(B139&lt;&gt;"",COUNTA(D139:O139)&gt;0),1,0),(IF(COUNTIF($A$2:$A$201,A139)&gt;1,1,0)+IF(COUNTIF($B$2:$B$201,B139)&gt;1,1,0)+IF(COUNTIF('Meetings'!$A$2:$A$201,B139)&lt;&gt;1,1,0)+IF(IFERROR(INDEX('Meetings'!$J$2:$J$201,MATCH(B139,'Meetings'!$A$2:$A$201,0)),"")&lt;&gt;"Accepted",1,0)+IF(OR(NOT(ISNUMBER(D139)),D139&lt;Q139,D139&gt;R139),1,0)+IF(AND(E139&lt;&gt;"Won",E139&lt;&gt;"Lost",E139&lt;&gt;"Open"),1,0)+IF(AND(E139="Open",H139&lt;&gt;""),1,0)+IF(AND(E139&lt;&gt;"Open",OR(NOT(ISNUMBER(H139)),H139&lt;D139,H139&gt;R139)),1,0)+IF(AND(F139&lt;&gt;"",OR(NOT(ISNUMBER(F139)),F139&lt;0)),1,0)+IF(AND(I139&lt;&gt;"",OR(NOT(ISNUMBER(I139)),I139&lt;0)),1,0)+IF(AND(J139&lt;&gt;"",OR(NOT(ISNUMBER(J139)),J139&lt;0)),1,0)+IF(AND(K139&lt;&gt;"",OR(NOT(ISNUMBER(K139)),K139&lt;0)),1,0)+IF(OR(G139="",G139&lt;&gt;IFERROR(INDEX('Cohorts'!$Q$2:$Q$201,MATCH(C139,'Cohorts'!$A$2:$A$201,0)),""),L139=""),1,0)+IF(AND(E139&lt;&gt;"Won",OR(I139&lt;&gt;"",J139&lt;&gt;"",K139&lt;&gt;"")),1,0)))</x:f>
        <x:v>0</x:v>
      </x:c>
      <x:c r="Q139" s="23" t="str">
        <x:f>IF(B139="","",IFERROR(INDEX('Meetings'!$K$2:$K$201,MATCH(B139,'Meetings'!$A$2:$A$201,0)),""))</x:f>
      </x:c>
      <x:c r="R139" s="23" t="str">
        <x:f>IF(C139="","",IFERROR(INDEX('Cohorts'!$F$2:$F$201,MATCH(C139,'Cohorts'!$A$2:$A$201,0)),""))</x:f>
      </x:c>
    </x:row>
    <x:row r="140" ht="60" customHeight="1">
      <x:c r="A140" s="23"/>
      <x:c r="B140" s="23"/>
      <x:c r="C140" s="25" t="str">
        <x:f>IF(B140="","",IFERROR(INDEX('Meetings'!$B$2:$B$201,MATCH(B140,'Meetings'!$A$2:$A$201,0)),""))</x:f>
      </x:c>
      <x:c r="D140" s="24"/>
      <x:c r="E140" s="23"/>
      <x:c r="F140" s="27"/>
      <x:c r="G140" s="23"/>
      <x:c r="H140" s="24"/>
      <x:c r="I140" s="27"/>
      <x:c r="J140" s="27"/>
      <x:c r="K140" s="27"/>
      <x:c r="L140" s="23"/>
      <x:c r="M140" s="23"/>
      <x:c r="N140" s="24"/>
      <x:c r="O140" s="23"/>
      <x:c r="P140" s="25" t="n">
        <x:f>IF(A140="",IF(OR(B140&lt;&gt;"",COUNTA(D140:O140)&gt;0),1,0),(IF(COUNTIF($A$2:$A$201,A140)&gt;1,1,0)+IF(COUNTIF($B$2:$B$201,B140)&gt;1,1,0)+IF(COUNTIF('Meetings'!$A$2:$A$201,B140)&lt;&gt;1,1,0)+IF(IFERROR(INDEX('Meetings'!$J$2:$J$201,MATCH(B140,'Meetings'!$A$2:$A$201,0)),"")&lt;&gt;"Accepted",1,0)+IF(OR(NOT(ISNUMBER(D140)),D140&lt;Q140,D140&gt;R140),1,0)+IF(AND(E140&lt;&gt;"Won",E140&lt;&gt;"Lost",E140&lt;&gt;"Open"),1,0)+IF(AND(E140="Open",H140&lt;&gt;""),1,0)+IF(AND(E140&lt;&gt;"Open",OR(NOT(ISNUMBER(H140)),H140&lt;D140,H140&gt;R140)),1,0)+IF(AND(F140&lt;&gt;"",OR(NOT(ISNUMBER(F140)),F140&lt;0)),1,0)+IF(AND(I140&lt;&gt;"",OR(NOT(ISNUMBER(I140)),I140&lt;0)),1,0)+IF(AND(J140&lt;&gt;"",OR(NOT(ISNUMBER(J140)),J140&lt;0)),1,0)+IF(AND(K140&lt;&gt;"",OR(NOT(ISNUMBER(K140)),K140&lt;0)),1,0)+IF(OR(G140="",G140&lt;&gt;IFERROR(INDEX('Cohorts'!$Q$2:$Q$201,MATCH(C140,'Cohorts'!$A$2:$A$201,0)),""),L140=""),1,0)+IF(AND(E140&lt;&gt;"Won",OR(I140&lt;&gt;"",J140&lt;&gt;"",K140&lt;&gt;"")),1,0)))</x:f>
        <x:v>0</x:v>
      </x:c>
      <x:c r="Q140" s="23" t="str">
        <x:f>IF(B140="","",IFERROR(INDEX('Meetings'!$K$2:$K$201,MATCH(B140,'Meetings'!$A$2:$A$201,0)),""))</x:f>
      </x:c>
      <x:c r="R140" s="23" t="str">
        <x:f>IF(C140="","",IFERROR(INDEX('Cohorts'!$F$2:$F$201,MATCH(C140,'Cohorts'!$A$2:$A$201,0)),""))</x:f>
      </x:c>
    </x:row>
    <x:row r="141" ht="60" customHeight="1">
      <x:c r="A141" s="23"/>
      <x:c r="B141" s="23"/>
      <x:c r="C141" s="25" t="str">
        <x:f>IF(B141="","",IFERROR(INDEX('Meetings'!$B$2:$B$201,MATCH(B141,'Meetings'!$A$2:$A$201,0)),""))</x:f>
      </x:c>
      <x:c r="D141" s="24"/>
      <x:c r="E141" s="23"/>
      <x:c r="F141" s="27"/>
      <x:c r="G141" s="23"/>
      <x:c r="H141" s="24"/>
      <x:c r="I141" s="27"/>
      <x:c r="J141" s="27"/>
      <x:c r="K141" s="27"/>
      <x:c r="L141" s="23"/>
      <x:c r="M141" s="23"/>
      <x:c r="N141" s="24"/>
      <x:c r="O141" s="23"/>
      <x:c r="P141" s="25" t="n">
        <x:f>IF(A141="",IF(OR(B141&lt;&gt;"",COUNTA(D141:O141)&gt;0),1,0),(IF(COUNTIF($A$2:$A$201,A141)&gt;1,1,0)+IF(COUNTIF($B$2:$B$201,B141)&gt;1,1,0)+IF(COUNTIF('Meetings'!$A$2:$A$201,B141)&lt;&gt;1,1,0)+IF(IFERROR(INDEX('Meetings'!$J$2:$J$201,MATCH(B141,'Meetings'!$A$2:$A$201,0)),"")&lt;&gt;"Accepted",1,0)+IF(OR(NOT(ISNUMBER(D141)),D141&lt;Q141,D141&gt;R141),1,0)+IF(AND(E141&lt;&gt;"Won",E141&lt;&gt;"Lost",E141&lt;&gt;"Open"),1,0)+IF(AND(E141="Open",H141&lt;&gt;""),1,0)+IF(AND(E141&lt;&gt;"Open",OR(NOT(ISNUMBER(H141)),H141&lt;D141,H141&gt;R141)),1,0)+IF(AND(F141&lt;&gt;"",OR(NOT(ISNUMBER(F141)),F141&lt;0)),1,0)+IF(AND(I141&lt;&gt;"",OR(NOT(ISNUMBER(I141)),I141&lt;0)),1,0)+IF(AND(J141&lt;&gt;"",OR(NOT(ISNUMBER(J141)),J141&lt;0)),1,0)+IF(AND(K141&lt;&gt;"",OR(NOT(ISNUMBER(K141)),K141&lt;0)),1,0)+IF(OR(G141="",G141&lt;&gt;IFERROR(INDEX('Cohorts'!$Q$2:$Q$201,MATCH(C141,'Cohorts'!$A$2:$A$201,0)),""),L141=""),1,0)+IF(AND(E141&lt;&gt;"Won",OR(I141&lt;&gt;"",J141&lt;&gt;"",K141&lt;&gt;"")),1,0)))</x:f>
        <x:v>0</x:v>
      </x:c>
      <x:c r="Q141" s="23" t="str">
        <x:f>IF(B141="","",IFERROR(INDEX('Meetings'!$K$2:$K$201,MATCH(B141,'Meetings'!$A$2:$A$201,0)),""))</x:f>
      </x:c>
      <x:c r="R141" s="23" t="str">
        <x:f>IF(C141="","",IFERROR(INDEX('Cohorts'!$F$2:$F$201,MATCH(C141,'Cohorts'!$A$2:$A$201,0)),""))</x:f>
      </x:c>
    </x:row>
    <x:row r="142" ht="60" customHeight="1">
      <x:c r="A142" s="23"/>
      <x:c r="B142" s="23"/>
      <x:c r="C142" s="25" t="str">
        <x:f>IF(B142="","",IFERROR(INDEX('Meetings'!$B$2:$B$201,MATCH(B142,'Meetings'!$A$2:$A$201,0)),""))</x:f>
      </x:c>
      <x:c r="D142" s="24"/>
      <x:c r="E142" s="23"/>
      <x:c r="F142" s="27"/>
      <x:c r="G142" s="23"/>
      <x:c r="H142" s="24"/>
      <x:c r="I142" s="27"/>
      <x:c r="J142" s="27"/>
      <x:c r="K142" s="27"/>
      <x:c r="L142" s="23"/>
      <x:c r="M142" s="23"/>
      <x:c r="N142" s="24"/>
      <x:c r="O142" s="23"/>
      <x:c r="P142" s="25" t="n">
        <x:f>IF(A142="",IF(OR(B142&lt;&gt;"",COUNTA(D142:O142)&gt;0),1,0),(IF(COUNTIF($A$2:$A$201,A142)&gt;1,1,0)+IF(COUNTIF($B$2:$B$201,B142)&gt;1,1,0)+IF(COUNTIF('Meetings'!$A$2:$A$201,B142)&lt;&gt;1,1,0)+IF(IFERROR(INDEX('Meetings'!$J$2:$J$201,MATCH(B142,'Meetings'!$A$2:$A$201,0)),"")&lt;&gt;"Accepted",1,0)+IF(OR(NOT(ISNUMBER(D142)),D142&lt;Q142,D142&gt;R142),1,0)+IF(AND(E142&lt;&gt;"Won",E142&lt;&gt;"Lost",E142&lt;&gt;"Open"),1,0)+IF(AND(E142="Open",H142&lt;&gt;""),1,0)+IF(AND(E142&lt;&gt;"Open",OR(NOT(ISNUMBER(H142)),H142&lt;D142,H142&gt;R142)),1,0)+IF(AND(F142&lt;&gt;"",OR(NOT(ISNUMBER(F142)),F142&lt;0)),1,0)+IF(AND(I142&lt;&gt;"",OR(NOT(ISNUMBER(I142)),I142&lt;0)),1,0)+IF(AND(J142&lt;&gt;"",OR(NOT(ISNUMBER(J142)),J142&lt;0)),1,0)+IF(AND(K142&lt;&gt;"",OR(NOT(ISNUMBER(K142)),K142&lt;0)),1,0)+IF(OR(G142="",G142&lt;&gt;IFERROR(INDEX('Cohorts'!$Q$2:$Q$201,MATCH(C142,'Cohorts'!$A$2:$A$201,0)),""),L142=""),1,0)+IF(AND(E142&lt;&gt;"Won",OR(I142&lt;&gt;"",J142&lt;&gt;"",K142&lt;&gt;"")),1,0)))</x:f>
        <x:v>0</x:v>
      </x:c>
      <x:c r="Q142" s="23" t="str">
        <x:f>IF(B142="","",IFERROR(INDEX('Meetings'!$K$2:$K$201,MATCH(B142,'Meetings'!$A$2:$A$201,0)),""))</x:f>
      </x:c>
      <x:c r="R142" s="23" t="str">
        <x:f>IF(C142="","",IFERROR(INDEX('Cohorts'!$F$2:$F$201,MATCH(C142,'Cohorts'!$A$2:$A$201,0)),""))</x:f>
      </x:c>
    </x:row>
    <x:row r="143" ht="60" customHeight="1">
      <x:c r="A143" s="23"/>
      <x:c r="B143" s="23"/>
      <x:c r="C143" s="25" t="str">
        <x:f>IF(B143="","",IFERROR(INDEX('Meetings'!$B$2:$B$201,MATCH(B143,'Meetings'!$A$2:$A$201,0)),""))</x:f>
      </x:c>
      <x:c r="D143" s="24"/>
      <x:c r="E143" s="23"/>
      <x:c r="F143" s="27"/>
      <x:c r="G143" s="23"/>
      <x:c r="H143" s="24"/>
      <x:c r="I143" s="27"/>
      <x:c r="J143" s="27"/>
      <x:c r="K143" s="27"/>
      <x:c r="L143" s="23"/>
      <x:c r="M143" s="23"/>
      <x:c r="N143" s="24"/>
      <x:c r="O143" s="23"/>
      <x:c r="P143" s="25" t="n">
        <x:f>IF(A143="",IF(OR(B143&lt;&gt;"",COUNTA(D143:O143)&gt;0),1,0),(IF(COUNTIF($A$2:$A$201,A143)&gt;1,1,0)+IF(COUNTIF($B$2:$B$201,B143)&gt;1,1,0)+IF(COUNTIF('Meetings'!$A$2:$A$201,B143)&lt;&gt;1,1,0)+IF(IFERROR(INDEX('Meetings'!$J$2:$J$201,MATCH(B143,'Meetings'!$A$2:$A$201,0)),"")&lt;&gt;"Accepted",1,0)+IF(OR(NOT(ISNUMBER(D143)),D143&lt;Q143,D143&gt;R143),1,0)+IF(AND(E143&lt;&gt;"Won",E143&lt;&gt;"Lost",E143&lt;&gt;"Open"),1,0)+IF(AND(E143="Open",H143&lt;&gt;""),1,0)+IF(AND(E143&lt;&gt;"Open",OR(NOT(ISNUMBER(H143)),H143&lt;D143,H143&gt;R143)),1,0)+IF(AND(F143&lt;&gt;"",OR(NOT(ISNUMBER(F143)),F143&lt;0)),1,0)+IF(AND(I143&lt;&gt;"",OR(NOT(ISNUMBER(I143)),I143&lt;0)),1,0)+IF(AND(J143&lt;&gt;"",OR(NOT(ISNUMBER(J143)),J143&lt;0)),1,0)+IF(AND(K143&lt;&gt;"",OR(NOT(ISNUMBER(K143)),K143&lt;0)),1,0)+IF(OR(G143="",G143&lt;&gt;IFERROR(INDEX('Cohorts'!$Q$2:$Q$201,MATCH(C143,'Cohorts'!$A$2:$A$201,0)),""),L143=""),1,0)+IF(AND(E143&lt;&gt;"Won",OR(I143&lt;&gt;"",J143&lt;&gt;"",K143&lt;&gt;"")),1,0)))</x:f>
        <x:v>0</x:v>
      </x:c>
      <x:c r="Q143" s="23" t="str">
        <x:f>IF(B143="","",IFERROR(INDEX('Meetings'!$K$2:$K$201,MATCH(B143,'Meetings'!$A$2:$A$201,0)),""))</x:f>
      </x:c>
      <x:c r="R143" s="23" t="str">
        <x:f>IF(C143="","",IFERROR(INDEX('Cohorts'!$F$2:$F$201,MATCH(C143,'Cohorts'!$A$2:$A$201,0)),""))</x:f>
      </x:c>
    </x:row>
    <x:row r="144" ht="60" customHeight="1">
      <x:c r="A144" s="23"/>
      <x:c r="B144" s="23"/>
      <x:c r="C144" s="25" t="str">
        <x:f>IF(B144="","",IFERROR(INDEX('Meetings'!$B$2:$B$201,MATCH(B144,'Meetings'!$A$2:$A$201,0)),""))</x:f>
      </x:c>
      <x:c r="D144" s="24"/>
      <x:c r="E144" s="23"/>
      <x:c r="F144" s="27"/>
      <x:c r="G144" s="23"/>
      <x:c r="H144" s="24"/>
      <x:c r="I144" s="27"/>
      <x:c r="J144" s="27"/>
      <x:c r="K144" s="27"/>
      <x:c r="L144" s="23"/>
      <x:c r="M144" s="23"/>
      <x:c r="N144" s="24"/>
      <x:c r="O144" s="23"/>
      <x:c r="P144" s="25" t="n">
        <x:f>IF(A144="",IF(OR(B144&lt;&gt;"",COUNTA(D144:O144)&gt;0),1,0),(IF(COUNTIF($A$2:$A$201,A144)&gt;1,1,0)+IF(COUNTIF($B$2:$B$201,B144)&gt;1,1,0)+IF(COUNTIF('Meetings'!$A$2:$A$201,B144)&lt;&gt;1,1,0)+IF(IFERROR(INDEX('Meetings'!$J$2:$J$201,MATCH(B144,'Meetings'!$A$2:$A$201,0)),"")&lt;&gt;"Accepted",1,0)+IF(OR(NOT(ISNUMBER(D144)),D144&lt;Q144,D144&gt;R144),1,0)+IF(AND(E144&lt;&gt;"Won",E144&lt;&gt;"Lost",E144&lt;&gt;"Open"),1,0)+IF(AND(E144="Open",H144&lt;&gt;""),1,0)+IF(AND(E144&lt;&gt;"Open",OR(NOT(ISNUMBER(H144)),H144&lt;D144,H144&gt;R144)),1,0)+IF(AND(F144&lt;&gt;"",OR(NOT(ISNUMBER(F144)),F144&lt;0)),1,0)+IF(AND(I144&lt;&gt;"",OR(NOT(ISNUMBER(I144)),I144&lt;0)),1,0)+IF(AND(J144&lt;&gt;"",OR(NOT(ISNUMBER(J144)),J144&lt;0)),1,0)+IF(AND(K144&lt;&gt;"",OR(NOT(ISNUMBER(K144)),K144&lt;0)),1,0)+IF(OR(G144="",G144&lt;&gt;IFERROR(INDEX('Cohorts'!$Q$2:$Q$201,MATCH(C144,'Cohorts'!$A$2:$A$201,0)),""),L144=""),1,0)+IF(AND(E144&lt;&gt;"Won",OR(I144&lt;&gt;"",J144&lt;&gt;"",K144&lt;&gt;"")),1,0)))</x:f>
        <x:v>0</x:v>
      </x:c>
      <x:c r="Q144" s="23" t="str">
        <x:f>IF(B144="","",IFERROR(INDEX('Meetings'!$K$2:$K$201,MATCH(B144,'Meetings'!$A$2:$A$201,0)),""))</x:f>
      </x:c>
      <x:c r="R144" s="23" t="str">
        <x:f>IF(C144="","",IFERROR(INDEX('Cohorts'!$F$2:$F$201,MATCH(C144,'Cohorts'!$A$2:$A$201,0)),""))</x:f>
      </x:c>
    </x:row>
    <x:row r="145" ht="60" customHeight="1">
      <x:c r="A145" s="23"/>
      <x:c r="B145" s="23"/>
      <x:c r="C145" s="25" t="str">
        <x:f>IF(B145="","",IFERROR(INDEX('Meetings'!$B$2:$B$201,MATCH(B145,'Meetings'!$A$2:$A$201,0)),""))</x:f>
      </x:c>
      <x:c r="D145" s="24"/>
      <x:c r="E145" s="23"/>
      <x:c r="F145" s="27"/>
      <x:c r="G145" s="23"/>
      <x:c r="H145" s="24"/>
      <x:c r="I145" s="27"/>
      <x:c r="J145" s="27"/>
      <x:c r="K145" s="27"/>
      <x:c r="L145" s="23"/>
      <x:c r="M145" s="23"/>
      <x:c r="N145" s="24"/>
      <x:c r="O145" s="23"/>
      <x:c r="P145" s="25" t="n">
        <x:f>IF(A145="",IF(OR(B145&lt;&gt;"",COUNTA(D145:O145)&gt;0),1,0),(IF(COUNTIF($A$2:$A$201,A145)&gt;1,1,0)+IF(COUNTIF($B$2:$B$201,B145)&gt;1,1,0)+IF(COUNTIF('Meetings'!$A$2:$A$201,B145)&lt;&gt;1,1,0)+IF(IFERROR(INDEX('Meetings'!$J$2:$J$201,MATCH(B145,'Meetings'!$A$2:$A$201,0)),"")&lt;&gt;"Accepted",1,0)+IF(OR(NOT(ISNUMBER(D145)),D145&lt;Q145,D145&gt;R145),1,0)+IF(AND(E145&lt;&gt;"Won",E145&lt;&gt;"Lost",E145&lt;&gt;"Open"),1,0)+IF(AND(E145="Open",H145&lt;&gt;""),1,0)+IF(AND(E145&lt;&gt;"Open",OR(NOT(ISNUMBER(H145)),H145&lt;D145,H145&gt;R145)),1,0)+IF(AND(F145&lt;&gt;"",OR(NOT(ISNUMBER(F145)),F145&lt;0)),1,0)+IF(AND(I145&lt;&gt;"",OR(NOT(ISNUMBER(I145)),I145&lt;0)),1,0)+IF(AND(J145&lt;&gt;"",OR(NOT(ISNUMBER(J145)),J145&lt;0)),1,0)+IF(AND(K145&lt;&gt;"",OR(NOT(ISNUMBER(K145)),K145&lt;0)),1,0)+IF(OR(G145="",G145&lt;&gt;IFERROR(INDEX('Cohorts'!$Q$2:$Q$201,MATCH(C145,'Cohorts'!$A$2:$A$201,0)),""),L145=""),1,0)+IF(AND(E145&lt;&gt;"Won",OR(I145&lt;&gt;"",J145&lt;&gt;"",K145&lt;&gt;"")),1,0)))</x:f>
        <x:v>0</x:v>
      </x:c>
      <x:c r="Q145" s="23" t="str">
        <x:f>IF(B145="","",IFERROR(INDEX('Meetings'!$K$2:$K$201,MATCH(B145,'Meetings'!$A$2:$A$201,0)),""))</x:f>
      </x:c>
      <x:c r="R145" s="23" t="str">
        <x:f>IF(C145="","",IFERROR(INDEX('Cohorts'!$F$2:$F$201,MATCH(C145,'Cohorts'!$A$2:$A$201,0)),""))</x:f>
      </x:c>
    </x:row>
    <x:row r="146" ht="60" customHeight="1">
      <x:c r="A146" s="23"/>
      <x:c r="B146" s="23"/>
      <x:c r="C146" s="25" t="str">
        <x:f>IF(B146="","",IFERROR(INDEX('Meetings'!$B$2:$B$201,MATCH(B146,'Meetings'!$A$2:$A$201,0)),""))</x:f>
      </x:c>
      <x:c r="D146" s="24"/>
      <x:c r="E146" s="23"/>
      <x:c r="F146" s="27"/>
      <x:c r="G146" s="23"/>
      <x:c r="H146" s="24"/>
      <x:c r="I146" s="27"/>
      <x:c r="J146" s="27"/>
      <x:c r="K146" s="27"/>
      <x:c r="L146" s="23"/>
      <x:c r="M146" s="23"/>
      <x:c r="N146" s="24"/>
      <x:c r="O146" s="23"/>
      <x:c r="P146" s="25" t="n">
        <x:f>IF(A146="",IF(OR(B146&lt;&gt;"",COUNTA(D146:O146)&gt;0),1,0),(IF(COUNTIF($A$2:$A$201,A146)&gt;1,1,0)+IF(COUNTIF($B$2:$B$201,B146)&gt;1,1,0)+IF(COUNTIF('Meetings'!$A$2:$A$201,B146)&lt;&gt;1,1,0)+IF(IFERROR(INDEX('Meetings'!$J$2:$J$201,MATCH(B146,'Meetings'!$A$2:$A$201,0)),"")&lt;&gt;"Accepted",1,0)+IF(OR(NOT(ISNUMBER(D146)),D146&lt;Q146,D146&gt;R146),1,0)+IF(AND(E146&lt;&gt;"Won",E146&lt;&gt;"Lost",E146&lt;&gt;"Open"),1,0)+IF(AND(E146="Open",H146&lt;&gt;""),1,0)+IF(AND(E146&lt;&gt;"Open",OR(NOT(ISNUMBER(H146)),H146&lt;D146,H146&gt;R146)),1,0)+IF(AND(F146&lt;&gt;"",OR(NOT(ISNUMBER(F146)),F146&lt;0)),1,0)+IF(AND(I146&lt;&gt;"",OR(NOT(ISNUMBER(I146)),I146&lt;0)),1,0)+IF(AND(J146&lt;&gt;"",OR(NOT(ISNUMBER(J146)),J146&lt;0)),1,0)+IF(AND(K146&lt;&gt;"",OR(NOT(ISNUMBER(K146)),K146&lt;0)),1,0)+IF(OR(G146="",G146&lt;&gt;IFERROR(INDEX('Cohorts'!$Q$2:$Q$201,MATCH(C146,'Cohorts'!$A$2:$A$201,0)),""),L146=""),1,0)+IF(AND(E146&lt;&gt;"Won",OR(I146&lt;&gt;"",J146&lt;&gt;"",K146&lt;&gt;"")),1,0)))</x:f>
        <x:v>0</x:v>
      </x:c>
      <x:c r="Q146" s="23" t="str">
        <x:f>IF(B146="","",IFERROR(INDEX('Meetings'!$K$2:$K$201,MATCH(B146,'Meetings'!$A$2:$A$201,0)),""))</x:f>
      </x:c>
      <x:c r="R146" s="23" t="str">
        <x:f>IF(C146="","",IFERROR(INDEX('Cohorts'!$F$2:$F$201,MATCH(C146,'Cohorts'!$A$2:$A$201,0)),""))</x:f>
      </x:c>
    </x:row>
    <x:row r="147" ht="60" customHeight="1">
      <x:c r="A147" s="23"/>
      <x:c r="B147" s="23"/>
      <x:c r="C147" s="25" t="str">
        <x:f>IF(B147="","",IFERROR(INDEX('Meetings'!$B$2:$B$201,MATCH(B147,'Meetings'!$A$2:$A$201,0)),""))</x:f>
      </x:c>
      <x:c r="D147" s="24"/>
      <x:c r="E147" s="23"/>
      <x:c r="F147" s="27"/>
      <x:c r="G147" s="23"/>
      <x:c r="H147" s="24"/>
      <x:c r="I147" s="27"/>
      <x:c r="J147" s="27"/>
      <x:c r="K147" s="27"/>
      <x:c r="L147" s="23"/>
      <x:c r="M147" s="23"/>
      <x:c r="N147" s="24"/>
      <x:c r="O147" s="23"/>
      <x:c r="P147" s="25" t="n">
        <x:f>IF(A147="",IF(OR(B147&lt;&gt;"",COUNTA(D147:O147)&gt;0),1,0),(IF(COUNTIF($A$2:$A$201,A147)&gt;1,1,0)+IF(COUNTIF($B$2:$B$201,B147)&gt;1,1,0)+IF(COUNTIF('Meetings'!$A$2:$A$201,B147)&lt;&gt;1,1,0)+IF(IFERROR(INDEX('Meetings'!$J$2:$J$201,MATCH(B147,'Meetings'!$A$2:$A$201,0)),"")&lt;&gt;"Accepted",1,0)+IF(OR(NOT(ISNUMBER(D147)),D147&lt;Q147,D147&gt;R147),1,0)+IF(AND(E147&lt;&gt;"Won",E147&lt;&gt;"Lost",E147&lt;&gt;"Open"),1,0)+IF(AND(E147="Open",H147&lt;&gt;""),1,0)+IF(AND(E147&lt;&gt;"Open",OR(NOT(ISNUMBER(H147)),H147&lt;D147,H147&gt;R147)),1,0)+IF(AND(F147&lt;&gt;"",OR(NOT(ISNUMBER(F147)),F147&lt;0)),1,0)+IF(AND(I147&lt;&gt;"",OR(NOT(ISNUMBER(I147)),I147&lt;0)),1,0)+IF(AND(J147&lt;&gt;"",OR(NOT(ISNUMBER(J147)),J147&lt;0)),1,0)+IF(AND(K147&lt;&gt;"",OR(NOT(ISNUMBER(K147)),K147&lt;0)),1,0)+IF(OR(G147="",G147&lt;&gt;IFERROR(INDEX('Cohorts'!$Q$2:$Q$201,MATCH(C147,'Cohorts'!$A$2:$A$201,0)),""),L147=""),1,0)+IF(AND(E147&lt;&gt;"Won",OR(I147&lt;&gt;"",J147&lt;&gt;"",K147&lt;&gt;"")),1,0)))</x:f>
        <x:v>0</x:v>
      </x:c>
      <x:c r="Q147" s="23" t="str">
        <x:f>IF(B147="","",IFERROR(INDEX('Meetings'!$K$2:$K$201,MATCH(B147,'Meetings'!$A$2:$A$201,0)),""))</x:f>
      </x:c>
      <x:c r="R147" s="23" t="str">
        <x:f>IF(C147="","",IFERROR(INDEX('Cohorts'!$F$2:$F$201,MATCH(C147,'Cohorts'!$A$2:$A$201,0)),""))</x:f>
      </x:c>
    </x:row>
    <x:row r="148" ht="60" customHeight="1">
      <x:c r="A148" s="23"/>
      <x:c r="B148" s="23"/>
      <x:c r="C148" s="25" t="str">
        <x:f>IF(B148="","",IFERROR(INDEX('Meetings'!$B$2:$B$201,MATCH(B148,'Meetings'!$A$2:$A$201,0)),""))</x:f>
      </x:c>
      <x:c r="D148" s="24"/>
      <x:c r="E148" s="23"/>
      <x:c r="F148" s="27"/>
      <x:c r="G148" s="23"/>
      <x:c r="H148" s="24"/>
      <x:c r="I148" s="27"/>
      <x:c r="J148" s="27"/>
      <x:c r="K148" s="27"/>
      <x:c r="L148" s="23"/>
      <x:c r="M148" s="23"/>
      <x:c r="N148" s="24"/>
      <x:c r="O148" s="23"/>
      <x:c r="P148" s="25" t="n">
        <x:f>IF(A148="",IF(OR(B148&lt;&gt;"",COUNTA(D148:O148)&gt;0),1,0),(IF(COUNTIF($A$2:$A$201,A148)&gt;1,1,0)+IF(COUNTIF($B$2:$B$201,B148)&gt;1,1,0)+IF(COUNTIF('Meetings'!$A$2:$A$201,B148)&lt;&gt;1,1,0)+IF(IFERROR(INDEX('Meetings'!$J$2:$J$201,MATCH(B148,'Meetings'!$A$2:$A$201,0)),"")&lt;&gt;"Accepted",1,0)+IF(OR(NOT(ISNUMBER(D148)),D148&lt;Q148,D148&gt;R148),1,0)+IF(AND(E148&lt;&gt;"Won",E148&lt;&gt;"Lost",E148&lt;&gt;"Open"),1,0)+IF(AND(E148="Open",H148&lt;&gt;""),1,0)+IF(AND(E148&lt;&gt;"Open",OR(NOT(ISNUMBER(H148)),H148&lt;D148,H148&gt;R148)),1,0)+IF(AND(F148&lt;&gt;"",OR(NOT(ISNUMBER(F148)),F148&lt;0)),1,0)+IF(AND(I148&lt;&gt;"",OR(NOT(ISNUMBER(I148)),I148&lt;0)),1,0)+IF(AND(J148&lt;&gt;"",OR(NOT(ISNUMBER(J148)),J148&lt;0)),1,0)+IF(AND(K148&lt;&gt;"",OR(NOT(ISNUMBER(K148)),K148&lt;0)),1,0)+IF(OR(G148="",G148&lt;&gt;IFERROR(INDEX('Cohorts'!$Q$2:$Q$201,MATCH(C148,'Cohorts'!$A$2:$A$201,0)),""),L148=""),1,0)+IF(AND(E148&lt;&gt;"Won",OR(I148&lt;&gt;"",J148&lt;&gt;"",K148&lt;&gt;"")),1,0)))</x:f>
        <x:v>0</x:v>
      </x:c>
      <x:c r="Q148" s="23" t="str">
        <x:f>IF(B148="","",IFERROR(INDEX('Meetings'!$K$2:$K$201,MATCH(B148,'Meetings'!$A$2:$A$201,0)),""))</x:f>
      </x:c>
      <x:c r="R148" s="23" t="str">
        <x:f>IF(C148="","",IFERROR(INDEX('Cohorts'!$F$2:$F$201,MATCH(C148,'Cohorts'!$A$2:$A$201,0)),""))</x:f>
      </x:c>
    </x:row>
    <x:row r="149" ht="60" customHeight="1">
      <x:c r="A149" s="23"/>
      <x:c r="B149" s="23"/>
      <x:c r="C149" s="25" t="str">
        <x:f>IF(B149="","",IFERROR(INDEX('Meetings'!$B$2:$B$201,MATCH(B149,'Meetings'!$A$2:$A$201,0)),""))</x:f>
      </x:c>
      <x:c r="D149" s="24"/>
      <x:c r="E149" s="23"/>
      <x:c r="F149" s="27"/>
      <x:c r="G149" s="23"/>
      <x:c r="H149" s="24"/>
      <x:c r="I149" s="27"/>
      <x:c r="J149" s="27"/>
      <x:c r="K149" s="27"/>
      <x:c r="L149" s="23"/>
      <x:c r="M149" s="23"/>
      <x:c r="N149" s="24"/>
      <x:c r="O149" s="23"/>
      <x:c r="P149" s="25" t="n">
        <x:f>IF(A149="",IF(OR(B149&lt;&gt;"",COUNTA(D149:O149)&gt;0),1,0),(IF(COUNTIF($A$2:$A$201,A149)&gt;1,1,0)+IF(COUNTIF($B$2:$B$201,B149)&gt;1,1,0)+IF(COUNTIF('Meetings'!$A$2:$A$201,B149)&lt;&gt;1,1,0)+IF(IFERROR(INDEX('Meetings'!$J$2:$J$201,MATCH(B149,'Meetings'!$A$2:$A$201,0)),"")&lt;&gt;"Accepted",1,0)+IF(OR(NOT(ISNUMBER(D149)),D149&lt;Q149,D149&gt;R149),1,0)+IF(AND(E149&lt;&gt;"Won",E149&lt;&gt;"Lost",E149&lt;&gt;"Open"),1,0)+IF(AND(E149="Open",H149&lt;&gt;""),1,0)+IF(AND(E149&lt;&gt;"Open",OR(NOT(ISNUMBER(H149)),H149&lt;D149,H149&gt;R149)),1,0)+IF(AND(F149&lt;&gt;"",OR(NOT(ISNUMBER(F149)),F149&lt;0)),1,0)+IF(AND(I149&lt;&gt;"",OR(NOT(ISNUMBER(I149)),I149&lt;0)),1,0)+IF(AND(J149&lt;&gt;"",OR(NOT(ISNUMBER(J149)),J149&lt;0)),1,0)+IF(AND(K149&lt;&gt;"",OR(NOT(ISNUMBER(K149)),K149&lt;0)),1,0)+IF(OR(G149="",G149&lt;&gt;IFERROR(INDEX('Cohorts'!$Q$2:$Q$201,MATCH(C149,'Cohorts'!$A$2:$A$201,0)),""),L149=""),1,0)+IF(AND(E149&lt;&gt;"Won",OR(I149&lt;&gt;"",J149&lt;&gt;"",K149&lt;&gt;"")),1,0)))</x:f>
        <x:v>0</x:v>
      </x:c>
      <x:c r="Q149" s="23" t="str">
        <x:f>IF(B149="","",IFERROR(INDEX('Meetings'!$K$2:$K$201,MATCH(B149,'Meetings'!$A$2:$A$201,0)),""))</x:f>
      </x:c>
      <x:c r="R149" s="23" t="str">
        <x:f>IF(C149="","",IFERROR(INDEX('Cohorts'!$F$2:$F$201,MATCH(C149,'Cohorts'!$A$2:$A$201,0)),""))</x:f>
      </x:c>
    </x:row>
    <x:row r="150" ht="60" customHeight="1">
      <x:c r="A150" s="23"/>
      <x:c r="B150" s="23"/>
      <x:c r="C150" s="25" t="str">
        <x:f>IF(B150="","",IFERROR(INDEX('Meetings'!$B$2:$B$201,MATCH(B150,'Meetings'!$A$2:$A$201,0)),""))</x:f>
      </x:c>
      <x:c r="D150" s="24"/>
      <x:c r="E150" s="23"/>
      <x:c r="F150" s="27"/>
      <x:c r="G150" s="23"/>
      <x:c r="H150" s="24"/>
      <x:c r="I150" s="27"/>
      <x:c r="J150" s="27"/>
      <x:c r="K150" s="27"/>
      <x:c r="L150" s="23"/>
      <x:c r="M150" s="23"/>
      <x:c r="N150" s="24"/>
      <x:c r="O150" s="23"/>
      <x:c r="P150" s="25" t="n">
        <x:f>IF(A150="",IF(OR(B150&lt;&gt;"",COUNTA(D150:O150)&gt;0),1,0),(IF(COUNTIF($A$2:$A$201,A150)&gt;1,1,0)+IF(COUNTIF($B$2:$B$201,B150)&gt;1,1,0)+IF(COUNTIF('Meetings'!$A$2:$A$201,B150)&lt;&gt;1,1,0)+IF(IFERROR(INDEX('Meetings'!$J$2:$J$201,MATCH(B150,'Meetings'!$A$2:$A$201,0)),"")&lt;&gt;"Accepted",1,0)+IF(OR(NOT(ISNUMBER(D150)),D150&lt;Q150,D150&gt;R150),1,0)+IF(AND(E150&lt;&gt;"Won",E150&lt;&gt;"Lost",E150&lt;&gt;"Open"),1,0)+IF(AND(E150="Open",H150&lt;&gt;""),1,0)+IF(AND(E150&lt;&gt;"Open",OR(NOT(ISNUMBER(H150)),H150&lt;D150,H150&gt;R150)),1,0)+IF(AND(F150&lt;&gt;"",OR(NOT(ISNUMBER(F150)),F150&lt;0)),1,0)+IF(AND(I150&lt;&gt;"",OR(NOT(ISNUMBER(I150)),I150&lt;0)),1,0)+IF(AND(J150&lt;&gt;"",OR(NOT(ISNUMBER(J150)),J150&lt;0)),1,0)+IF(AND(K150&lt;&gt;"",OR(NOT(ISNUMBER(K150)),K150&lt;0)),1,0)+IF(OR(G150="",G150&lt;&gt;IFERROR(INDEX('Cohorts'!$Q$2:$Q$201,MATCH(C150,'Cohorts'!$A$2:$A$201,0)),""),L150=""),1,0)+IF(AND(E150&lt;&gt;"Won",OR(I150&lt;&gt;"",J150&lt;&gt;"",K150&lt;&gt;"")),1,0)))</x:f>
        <x:v>0</x:v>
      </x:c>
      <x:c r="Q150" s="23" t="str">
        <x:f>IF(B150="","",IFERROR(INDEX('Meetings'!$K$2:$K$201,MATCH(B150,'Meetings'!$A$2:$A$201,0)),""))</x:f>
      </x:c>
      <x:c r="R150" s="23" t="str">
        <x:f>IF(C150="","",IFERROR(INDEX('Cohorts'!$F$2:$F$201,MATCH(C150,'Cohorts'!$A$2:$A$201,0)),""))</x:f>
      </x:c>
    </x:row>
    <x:row r="151" ht="60" customHeight="1">
      <x:c r="A151" s="23"/>
      <x:c r="B151" s="23"/>
      <x:c r="C151" s="25" t="str">
        <x:f>IF(B151="","",IFERROR(INDEX('Meetings'!$B$2:$B$201,MATCH(B151,'Meetings'!$A$2:$A$201,0)),""))</x:f>
      </x:c>
      <x:c r="D151" s="24"/>
      <x:c r="E151" s="23"/>
      <x:c r="F151" s="27"/>
      <x:c r="G151" s="23"/>
      <x:c r="H151" s="24"/>
      <x:c r="I151" s="27"/>
      <x:c r="J151" s="27"/>
      <x:c r="K151" s="27"/>
      <x:c r="L151" s="23"/>
      <x:c r="M151" s="23"/>
      <x:c r="N151" s="24"/>
      <x:c r="O151" s="23"/>
      <x:c r="P151" s="25" t="n">
        <x:f>IF(A151="",IF(OR(B151&lt;&gt;"",COUNTA(D151:O151)&gt;0),1,0),(IF(COUNTIF($A$2:$A$201,A151)&gt;1,1,0)+IF(COUNTIF($B$2:$B$201,B151)&gt;1,1,0)+IF(COUNTIF('Meetings'!$A$2:$A$201,B151)&lt;&gt;1,1,0)+IF(IFERROR(INDEX('Meetings'!$J$2:$J$201,MATCH(B151,'Meetings'!$A$2:$A$201,0)),"")&lt;&gt;"Accepted",1,0)+IF(OR(NOT(ISNUMBER(D151)),D151&lt;Q151,D151&gt;R151),1,0)+IF(AND(E151&lt;&gt;"Won",E151&lt;&gt;"Lost",E151&lt;&gt;"Open"),1,0)+IF(AND(E151="Open",H151&lt;&gt;""),1,0)+IF(AND(E151&lt;&gt;"Open",OR(NOT(ISNUMBER(H151)),H151&lt;D151,H151&gt;R151)),1,0)+IF(AND(F151&lt;&gt;"",OR(NOT(ISNUMBER(F151)),F151&lt;0)),1,0)+IF(AND(I151&lt;&gt;"",OR(NOT(ISNUMBER(I151)),I151&lt;0)),1,0)+IF(AND(J151&lt;&gt;"",OR(NOT(ISNUMBER(J151)),J151&lt;0)),1,0)+IF(AND(K151&lt;&gt;"",OR(NOT(ISNUMBER(K151)),K151&lt;0)),1,0)+IF(OR(G151="",G151&lt;&gt;IFERROR(INDEX('Cohorts'!$Q$2:$Q$201,MATCH(C151,'Cohorts'!$A$2:$A$201,0)),""),L151=""),1,0)+IF(AND(E151&lt;&gt;"Won",OR(I151&lt;&gt;"",J151&lt;&gt;"",K151&lt;&gt;"")),1,0)))</x:f>
        <x:v>0</x:v>
      </x:c>
      <x:c r="Q151" s="23" t="str">
        <x:f>IF(B151="","",IFERROR(INDEX('Meetings'!$K$2:$K$201,MATCH(B151,'Meetings'!$A$2:$A$201,0)),""))</x:f>
      </x:c>
      <x:c r="R151" s="23" t="str">
        <x:f>IF(C151="","",IFERROR(INDEX('Cohorts'!$F$2:$F$201,MATCH(C151,'Cohorts'!$A$2:$A$201,0)),""))</x:f>
      </x:c>
    </x:row>
    <x:row r="152" ht="60" customHeight="1">
      <x:c r="A152" s="23"/>
      <x:c r="B152" s="23"/>
      <x:c r="C152" s="25" t="str">
        <x:f>IF(B152="","",IFERROR(INDEX('Meetings'!$B$2:$B$201,MATCH(B152,'Meetings'!$A$2:$A$201,0)),""))</x:f>
      </x:c>
      <x:c r="D152" s="24"/>
      <x:c r="E152" s="23"/>
      <x:c r="F152" s="27"/>
      <x:c r="G152" s="23"/>
      <x:c r="H152" s="24"/>
      <x:c r="I152" s="27"/>
      <x:c r="J152" s="27"/>
      <x:c r="K152" s="27"/>
      <x:c r="L152" s="23"/>
      <x:c r="M152" s="23"/>
      <x:c r="N152" s="24"/>
      <x:c r="O152" s="23"/>
      <x:c r="P152" s="25" t="n">
        <x:f>IF(A152="",IF(OR(B152&lt;&gt;"",COUNTA(D152:O152)&gt;0),1,0),(IF(COUNTIF($A$2:$A$201,A152)&gt;1,1,0)+IF(COUNTIF($B$2:$B$201,B152)&gt;1,1,0)+IF(COUNTIF('Meetings'!$A$2:$A$201,B152)&lt;&gt;1,1,0)+IF(IFERROR(INDEX('Meetings'!$J$2:$J$201,MATCH(B152,'Meetings'!$A$2:$A$201,0)),"")&lt;&gt;"Accepted",1,0)+IF(OR(NOT(ISNUMBER(D152)),D152&lt;Q152,D152&gt;R152),1,0)+IF(AND(E152&lt;&gt;"Won",E152&lt;&gt;"Lost",E152&lt;&gt;"Open"),1,0)+IF(AND(E152="Open",H152&lt;&gt;""),1,0)+IF(AND(E152&lt;&gt;"Open",OR(NOT(ISNUMBER(H152)),H152&lt;D152,H152&gt;R152)),1,0)+IF(AND(F152&lt;&gt;"",OR(NOT(ISNUMBER(F152)),F152&lt;0)),1,0)+IF(AND(I152&lt;&gt;"",OR(NOT(ISNUMBER(I152)),I152&lt;0)),1,0)+IF(AND(J152&lt;&gt;"",OR(NOT(ISNUMBER(J152)),J152&lt;0)),1,0)+IF(AND(K152&lt;&gt;"",OR(NOT(ISNUMBER(K152)),K152&lt;0)),1,0)+IF(OR(G152="",G152&lt;&gt;IFERROR(INDEX('Cohorts'!$Q$2:$Q$201,MATCH(C152,'Cohorts'!$A$2:$A$201,0)),""),L152=""),1,0)+IF(AND(E152&lt;&gt;"Won",OR(I152&lt;&gt;"",J152&lt;&gt;"",K152&lt;&gt;"")),1,0)))</x:f>
        <x:v>0</x:v>
      </x:c>
      <x:c r="Q152" s="23" t="str">
        <x:f>IF(B152="","",IFERROR(INDEX('Meetings'!$K$2:$K$201,MATCH(B152,'Meetings'!$A$2:$A$201,0)),""))</x:f>
      </x:c>
      <x:c r="R152" s="23" t="str">
        <x:f>IF(C152="","",IFERROR(INDEX('Cohorts'!$F$2:$F$201,MATCH(C152,'Cohorts'!$A$2:$A$201,0)),""))</x:f>
      </x:c>
    </x:row>
    <x:row r="153" ht="60" customHeight="1">
      <x:c r="A153" s="23"/>
      <x:c r="B153" s="23"/>
      <x:c r="C153" s="25" t="str">
        <x:f>IF(B153="","",IFERROR(INDEX('Meetings'!$B$2:$B$201,MATCH(B153,'Meetings'!$A$2:$A$201,0)),""))</x:f>
      </x:c>
      <x:c r="D153" s="24"/>
      <x:c r="E153" s="23"/>
      <x:c r="F153" s="27"/>
      <x:c r="G153" s="23"/>
      <x:c r="H153" s="24"/>
      <x:c r="I153" s="27"/>
      <x:c r="J153" s="27"/>
      <x:c r="K153" s="27"/>
      <x:c r="L153" s="23"/>
      <x:c r="M153" s="23"/>
      <x:c r="N153" s="24"/>
      <x:c r="O153" s="23"/>
      <x:c r="P153" s="25" t="n">
        <x:f>IF(A153="",IF(OR(B153&lt;&gt;"",COUNTA(D153:O153)&gt;0),1,0),(IF(COUNTIF($A$2:$A$201,A153)&gt;1,1,0)+IF(COUNTIF($B$2:$B$201,B153)&gt;1,1,0)+IF(COUNTIF('Meetings'!$A$2:$A$201,B153)&lt;&gt;1,1,0)+IF(IFERROR(INDEX('Meetings'!$J$2:$J$201,MATCH(B153,'Meetings'!$A$2:$A$201,0)),"")&lt;&gt;"Accepted",1,0)+IF(OR(NOT(ISNUMBER(D153)),D153&lt;Q153,D153&gt;R153),1,0)+IF(AND(E153&lt;&gt;"Won",E153&lt;&gt;"Lost",E153&lt;&gt;"Open"),1,0)+IF(AND(E153="Open",H153&lt;&gt;""),1,0)+IF(AND(E153&lt;&gt;"Open",OR(NOT(ISNUMBER(H153)),H153&lt;D153,H153&gt;R153)),1,0)+IF(AND(F153&lt;&gt;"",OR(NOT(ISNUMBER(F153)),F153&lt;0)),1,0)+IF(AND(I153&lt;&gt;"",OR(NOT(ISNUMBER(I153)),I153&lt;0)),1,0)+IF(AND(J153&lt;&gt;"",OR(NOT(ISNUMBER(J153)),J153&lt;0)),1,0)+IF(AND(K153&lt;&gt;"",OR(NOT(ISNUMBER(K153)),K153&lt;0)),1,0)+IF(OR(G153="",G153&lt;&gt;IFERROR(INDEX('Cohorts'!$Q$2:$Q$201,MATCH(C153,'Cohorts'!$A$2:$A$201,0)),""),L153=""),1,0)+IF(AND(E153&lt;&gt;"Won",OR(I153&lt;&gt;"",J153&lt;&gt;"",K153&lt;&gt;"")),1,0)))</x:f>
        <x:v>0</x:v>
      </x:c>
      <x:c r="Q153" s="23" t="str">
        <x:f>IF(B153="","",IFERROR(INDEX('Meetings'!$K$2:$K$201,MATCH(B153,'Meetings'!$A$2:$A$201,0)),""))</x:f>
      </x:c>
      <x:c r="R153" s="23" t="str">
        <x:f>IF(C153="","",IFERROR(INDEX('Cohorts'!$F$2:$F$201,MATCH(C153,'Cohorts'!$A$2:$A$201,0)),""))</x:f>
      </x:c>
    </x:row>
    <x:row r="154" ht="60" customHeight="1">
      <x:c r="A154" s="23"/>
      <x:c r="B154" s="23"/>
      <x:c r="C154" s="25" t="str">
        <x:f>IF(B154="","",IFERROR(INDEX('Meetings'!$B$2:$B$201,MATCH(B154,'Meetings'!$A$2:$A$201,0)),""))</x:f>
      </x:c>
      <x:c r="D154" s="24"/>
      <x:c r="E154" s="23"/>
      <x:c r="F154" s="27"/>
      <x:c r="G154" s="23"/>
      <x:c r="H154" s="24"/>
      <x:c r="I154" s="27"/>
      <x:c r="J154" s="27"/>
      <x:c r="K154" s="27"/>
      <x:c r="L154" s="23"/>
      <x:c r="M154" s="23"/>
      <x:c r="N154" s="24"/>
      <x:c r="O154" s="23"/>
      <x:c r="P154" s="25" t="n">
        <x:f>IF(A154="",IF(OR(B154&lt;&gt;"",COUNTA(D154:O154)&gt;0),1,0),(IF(COUNTIF($A$2:$A$201,A154)&gt;1,1,0)+IF(COUNTIF($B$2:$B$201,B154)&gt;1,1,0)+IF(COUNTIF('Meetings'!$A$2:$A$201,B154)&lt;&gt;1,1,0)+IF(IFERROR(INDEX('Meetings'!$J$2:$J$201,MATCH(B154,'Meetings'!$A$2:$A$201,0)),"")&lt;&gt;"Accepted",1,0)+IF(OR(NOT(ISNUMBER(D154)),D154&lt;Q154,D154&gt;R154),1,0)+IF(AND(E154&lt;&gt;"Won",E154&lt;&gt;"Lost",E154&lt;&gt;"Open"),1,0)+IF(AND(E154="Open",H154&lt;&gt;""),1,0)+IF(AND(E154&lt;&gt;"Open",OR(NOT(ISNUMBER(H154)),H154&lt;D154,H154&gt;R154)),1,0)+IF(AND(F154&lt;&gt;"",OR(NOT(ISNUMBER(F154)),F154&lt;0)),1,0)+IF(AND(I154&lt;&gt;"",OR(NOT(ISNUMBER(I154)),I154&lt;0)),1,0)+IF(AND(J154&lt;&gt;"",OR(NOT(ISNUMBER(J154)),J154&lt;0)),1,0)+IF(AND(K154&lt;&gt;"",OR(NOT(ISNUMBER(K154)),K154&lt;0)),1,0)+IF(OR(G154="",G154&lt;&gt;IFERROR(INDEX('Cohorts'!$Q$2:$Q$201,MATCH(C154,'Cohorts'!$A$2:$A$201,0)),""),L154=""),1,0)+IF(AND(E154&lt;&gt;"Won",OR(I154&lt;&gt;"",J154&lt;&gt;"",K154&lt;&gt;"")),1,0)))</x:f>
        <x:v>0</x:v>
      </x:c>
      <x:c r="Q154" s="23" t="str">
        <x:f>IF(B154="","",IFERROR(INDEX('Meetings'!$K$2:$K$201,MATCH(B154,'Meetings'!$A$2:$A$201,0)),""))</x:f>
      </x:c>
      <x:c r="R154" s="23" t="str">
        <x:f>IF(C154="","",IFERROR(INDEX('Cohorts'!$F$2:$F$201,MATCH(C154,'Cohorts'!$A$2:$A$201,0)),""))</x:f>
      </x:c>
    </x:row>
    <x:row r="155" ht="60" customHeight="1">
      <x:c r="A155" s="23"/>
      <x:c r="B155" s="23"/>
      <x:c r="C155" s="25" t="str">
        <x:f>IF(B155="","",IFERROR(INDEX('Meetings'!$B$2:$B$201,MATCH(B155,'Meetings'!$A$2:$A$201,0)),""))</x:f>
      </x:c>
      <x:c r="D155" s="24"/>
      <x:c r="E155" s="23"/>
      <x:c r="F155" s="27"/>
      <x:c r="G155" s="23"/>
      <x:c r="H155" s="24"/>
      <x:c r="I155" s="27"/>
      <x:c r="J155" s="27"/>
      <x:c r="K155" s="27"/>
      <x:c r="L155" s="23"/>
      <x:c r="M155" s="23"/>
      <x:c r="N155" s="24"/>
      <x:c r="O155" s="23"/>
      <x:c r="P155" s="25" t="n">
        <x:f>IF(A155="",IF(OR(B155&lt;&gt;"",COUNTA(D155:O155)&gt;0),1,0),(IF(COUNTIF($A$2:$A$201,A155)&gt;1,1,0)+IF(COUNTIF($B$2:$B$201,B155)&gt;1,1,0)+IF(COUNTIF('Meetings'!$A$2:$A$201,B155)&lt;&gt;1,1,0)+IF(IFERROR(INDEX('Meetings'!$J$2:$J$201,MATCH(B155,'Meetings'!$A$2:$A$201,0)),"")&lt;&gt;"Accepted",1,0)+IF(OR(NOT(ISNUMBER(D155)),D155&lt;Q155,D155&gt;R155),1,0)+IF(AND(E155&lt;&gt;"Won",E155&lt;&gt;"Lost",E155&lt;&gt;"Open"),1,0)+IF(AND(E155="Open",H155&lt;&gt;""),1,0)+IF(AND(E155&lt;&gt;"Open",OR(NOT(ISNUMBER(H155)),H155&lt;D155,H155&gt;R155)),1,0)+IF(AND(F155&lt;&gt;"",OR(NOT(ISNUMBER(F155)),F155&lt;0)),1,0)+IF(AND(I155&lt;&gt;"",OR(NOT(ISNUMBER(I155)),I155&lt;0)),1,0)+IF(AND(J155&lt;&gt;"",OR(NOT(ISNUMBER(J155)),J155&lt;0)),1,0)+IF(AND(K155&lt;&gt;"",OR(NOT(ISNUMBER(K155)),K155&lt;0)),1,0)+IF(OR(G155="",G155&lt;&gt;IFERROR(INDEX('Cohorts'!$Q$2:$Q$201,MATCH(C155,'Cohorts'!$A$2:$A$201,0)),""),L155=""),1,0)+IF(AND(E155&lt;&gt;"Won",OR(I155&lt;&gt;"",J155&lt;&gt;"",K155&lt;&gt;"")),1,0)))</x:f>
        <x:v>0</x:v>
      </x:c>
      <x:c r="Q155" s="23" t="str">
        <x:f>IF(B155="","",IFERROR(INDEX('Meetings'!$K$2:$K$201,MATCH(B155,'Meetings'!$A$2:$A$201,0)),""))</x:f>
      </x:c>
      <x:c r="R155" s="23" t="str">
        <x:f>IF(C155="","",IFERROR(INDEX('Cohorts'!$F$2:$F$201,MATCH(C155,'Cohorts'!$A$2:$A$201,0)),""))</x:f>
      </x:c>
    </x:row>
    <x:row r="156" ht="60" customHeight="1">
      <x:c r="A156" s="23"/>
      <x:c r="B156" s="23"/>
      <x:c r="C156" s="25" t="str">
        <x:f>IF(B156="","",IFERROR(INDEX('Meetings'!$B$2:$B$201,MATCH(B156,'Meetings'!$A$2:$A$201,0)),""))</x:f>
      </x:c>
      <x:c r="D156" s="24"/>
      <x:c r="E156" s="23"/>
      <x:c r="F156" s="27"/>
      <x:c r="G156" s="23"/>
      <x:c r="H156" s="24"/>
      <x:c r="I156" s="27"/>
      <x:c r="J156" s="27"/>
      <x:c r="K156" s="27"/>
      <x:c r="L156" s="23"/>
      <x:c r="M156" s="23"/>
      <x:c r="N156" s="24"/>
      <x:c r="O156" s="23"/>
      <x:c r="P156" s="25" t="n">
        <x:f>IF(A156="",IF(OR(B156&lt;&gt;"",COUNTA(D156:O156)&gt;0),1,0),(IF(COUNTIF($A$2:$A$201,A156)&gt;1,1,0)+IF(COUNTIF($B$2:$B$201,B156)&gt;1,1,0)+IF(COUNTIF('Meetings'!$A$2:$A$201,B156)&lt;&gt;1,1,0)+IF(IFERROR(INDEX('Meetings'!$J$2:$J$201,MATCH(B156,'Meetings'!$A$2:$A$201,0)),"")&lt;&gt;"Accepted",1,0)+IF(OR(NOT(ISNUMBER(D156)),D156&lt;Q156,D156&gt;R156),1,0)+IF(AND(E156&lt;&gt;"Won",E156&lt;&gt;"Lost",E156&lt;&gt;"Open"),1,0)+IF(AND(E156="Open",H156&lt;&gt;""),1,0)+IF(AND(E156&lt;&gt;"Open",OR(NOT(ISNUMBER(H156)),H156&lt;D156,H156&gt;R156)),1,0)+IF(AND(F156&lt;&gt;"",OR(NOT(ISNUMBER(F156)),F156&lt;0)),1,0)+IF(AND(I156&lt;&gt;"",OR(NOT(ISNUMBER(I156)),I156&lt;0)),1,0)+IF(AND(J156&lt;&gt;"",OR(NOT(ISNUMBER(J156)),J156&lt;0)),1,0)+IF(AND(K156&lt;&gt;"",OR(NOT(ISNUMBER(K156)),K156&lt;0)),1,0)+IF(OR(G156="",G156&lt;&gt;IFERROR(INDEX('Cohorts'!$Q$2:$Q$201,MATCH(C156,'Cohorts'!$A$2:$A$201,0)),""),L156=""),1,0)+IF(AND(E156&lt;&gt;"Won",OR(I156&lt;&gt;"",J156&lt;&gt;"",K156&lt;&gt;"")),1,0)))</x:f>
        <x:v>0</x:v>
      </x:c>
      <x:c r="Q156" s="23" t="str">
        <x:f>IF(B156="","",IFERROR(INDEX('Meetings'!$K$2:$K$201,MATCH(B156,'Meetings'!$A$2:$A$201,0)),""))</x:f>
      </x:c>
      <x:c r="R156" s="23" t="str">
        <x:f>IF(C156="","",IFERROR(INDEX('Cohorts'!$F$2:$F$201,MATCH(C156,'Cohorts'!$A$2:$A$201,0)),""))</x:f>
      </x:c>
    </x:row>
    <x:row r="157" ht="60" customHeight="1">
      <x:c r="A157" s="23"/>
      <x:c r="B157" s="23"/>
      <x:c r="C157" s="25" t="str">
        <x:f>IF(B157="","",IFERROR(INDEX('Meetings'!$B$2:$B$201,MATCH(B157,'Meetings'!$A$2:$A$201,0)),""))</x:f>
      </x:c>
      <x:c r="D157" s="24"/>
      <x:c r="E157" s="23"/>
      <x:c r="F157" s="27"/>
      <x:c r="G157" s="23"/>
      <x:c r="H157" s="24"/>
      <x:c r="I157" s="27"/>
      <x:c r="J157" s="27"/>
      <x:c r="K157" s="27"/>
      <x:c r="L157" s="23"/>
      <x:c r="M157" s="23"/>
      <x:c r="N157" s="24"/>
      <x:c r="O157" s="23"/>
      <x:c r="P157" s="25" t="n">
        <x:f>IF(A157="",IF(OR(B157&lt;&gt;"",COUNTA(D157:O157)&gt;0),1,0),(IF(COUNTIF($A$2:$A$201,A157)&gt;1,1,0)+IF(COUNTIF($B$2:$B$201,B157)&gt;1,1,0)+IF(COUNTIF('Meetings'!$A$2:$A$201,B157)&lt;&gt;1,1,0)+IF(IFERROR(INDEX('Meetings'!$J$2:$J$201,MATCH(B157,'Meetings'!$A$2:$A$201,0)),"")&lt;&gt;"Accepted",1,0)+IF(OR(NOT(ISNUMBER(D157)),D157&lt;Q157,D157&gt;R157),1,0)+IF(AND(E157&lt;&gt;"Won",E157&lt;&gt;"Lost",E157&lt;&gt;"Open"),1,0)+IF(AND(E157="Open",H157&lt;&gt;""),1,0)+IF(AND(E157&lt;&gt;"Open",OR(NOT(ISNUMBER(H157)),H157&lt;D157,H157&gt;R157)),1,0)+IF(AND(F157&lt;&gt;"",OR(NOT(ISNUMBER(F157)),F157&lt;0)),1,0)+IF(AND(I157&lt;&gt;"",OR(NOT(ISNUMBER(I157)),I157&lt;0)),1,0)+IF(AND(J157&lt;&gt;"",OR(NOT(ISNUMBER(J157)),J157&lt;0)),1,0)+IF(AND(K157&lt;&gt;"",OR(NOT(ISNUMBER(K157)),K157&lt;0)),1,0)+IF(OR(G157="",G157&lt;&gt;IFERROR(INDEX('Cohorts'!$Q$2:$Q$201,MATCH(C157,'Cohorts'!$A$2:$A$201,0)),""),L157=""),1,0)+IF(AND(E157&lt;&gt;"Won",OR(I157&lt;&gt;"",J157&lt;&gt;"",K157&lt;&gt;"")),1,0)))</x:f>
        <x:v>0</x:v>
      </x:c>
      <x:c r="Q157" s="23" t="str">
        <x:f>IF(B157="","",IFERROR(INDEX('Meetings'!$K$2:$K$201,MATCH(B157,'Meetings'!$A$2:$A$201,0)),""))</x:f>
      </x:c>
      <x:c r="R157" s="23" t="str">
        <x:f>IF(C157="","",IFERROR(INDEX('Cohorts'!$F$2:$F$201,MATCH(C157,'Cohorts'!$A$2:$A$201,0)),""))</x:f>
      </x:c>
    </x:row>
    <x:row r="158" ht="60" customHeight="1">
      <x:c r="A158" s="23"/>
      <x:c r="B158" s="23"/>
      <x:c r="C158" s="25" t="str">
        <x:f>IF(B158="","",IFERROR(INDEX('Meetings'!$B$2:$B$201,MATCH(B158,'Meetings'!$A$2:$A$201,0)),""))</x:f>
      </x:c>
      <x:c r="D158" s="24"/>
      <x:c r="E158" s="23"/>
      <x:c r="F158" s="27"/>
      <x:c r="G158" s="23"/>
      <x:c r="H158" s="24"/>
      <x:c r="I158" s="27"/>
      <x:c r="J158" s="27"/>
      <x:c r="K158" s="27"/>
      <x:c r="L158" s="23"/>
      <x:c r="M158" s="23"/>
      <x:c r="N158" s="24"/>
      <x:c r="O158" s="23"/>
      <x:c r="P158" s="25" t="n">
        <x:f>IF(A158="",IF(OR(B158&lt;&gt;"",COUNTA(D158:O158)&gt;0),1,0),(IF(COUNTIF($A$2:$A$201,A158)&gt;1,1,0)+IF(COUNTIF($B$2:$B$201,B158)&gt;1,1,0)+IF(COUNTIF('Meetings'!$A$2:$A$201,B158)&lt;&gt;1,1,0)+IF(IFERROR(INDEX('Meetings'!$J$2:$J$201,MATCH(B158,'Meetings'!$A$2:$A$201,0)),"")&lt;&gt;"Accepted",1,0)+IF(OR(NOT(ISNUMBER(D158)),D158&lt;Q158,D158&gt;R158),1,0)+IF(AND(E158&lt;&gt;"Won",E158&lt;&gt;"Lost",E158&lt;&gt;"Open"),1,0)+IF(AND(E158="Open",H158&lt;&gt;""),1,0)+IF(AND(E158&lt;&gt;"Open",OR(NOT(ISNUMBER(H158)),H158&lt;D158,H158&gt;R158)),1,0)+IF(AND(F158&lt;&gt;"",OR(NOT(ISNUMBER(F158)),F158&lt;0)),1,0)+IF(AND(I158&lt;&gt;"",OR(NOT(ISNUMBER(I158)),I158&lt;0)),1,0)+IF(AND(J158&lt;&gt;"",OR(NOT(ISNUMBER(J158)),J158&lt;0)),1,0)+IF(AND(K158&lt;&gt;"",OR(NOT(ISNUMBER(K158)),K158&lt;0)),1,0)+IF(OR(G158="",G158&lt;&gt;IFERROR(INDEX('Cohorts'!$Q$2:$Q$201,MATCH(C158,'Cohorts'!$A$2:$A$201,0)),""),L158=""),1,0)+IF(AND(E158&lt;&gt;"Won",OR(I158&lt;&gt;"",J158&lt;&gt;"",K158&lt;&gt;"")),1,0)))</x:f>
        <x:v>0</x:v>
      </x:c>
      <x:c r="Q158" s="23" t="str">
        <x:f>IF(B158="","",IFERROR(INDEX('Meetings'!$K$2:$K$201,MATCH(B158,'Meetings'!$A$2:$A$201,0)),""))</x:f>
      </x:c>
      <x:c r="R158" s="23" t="str">
        <x:f>IF(C158="","",IFERROR(INDEX('Cohorts'!$F$2:$F$201,MATCH(C158,'Cohorts'!$A$2:$A$201,0)),""))</x:f>
      </x:c>
    </x:row>
    <x:row r="159" ht="60" customHeight="1">
      <x:c r="A159" s="23"/>
      <x:c r="B159" s="23"/>
      <x:c r="C159" s="25" t="str">
        <x:f>IF(B159="","",IFERROR(INDEX('Meetings'!$B$2:$B$201,MATCH(B159,'Meetings'!$A$2:$A$201,0)),""))</x:f>
      </x:c>
      <x:c r="D159" s="24"/>
      <x:c r="E159" s="23"/>
      <x:c r="F159" s="27"/>
      <x:c r="G159" s="23"/>
      <x:c r="H159" s="24"/>
      <x:c r="I159" s="27"/>
      <x:c r="J159" s="27"/>
      <x:c r="K159" s="27"/>
      <x:c r="L159" s="23"/>
      <x:c r="M159" s="23"/>
      <x:c r="N159" s="24"/>
      <x:c r="O159" s="23"/>
      <x:c r="P159" s="25" t="n">
        <x:f>IF(A159="",IF(OR(B159&lt;&gt;"",COUNTA(D159:O159)&gt;0),1,0),(IF(COUNTIF($A$2:$A$201,A159)&gt;1,1,0)+IF(COUNTIF($B$2:$B$201,B159)&gt;1,1,0)+IF(COUNTIF('Meetings'!$A$2:$A$201,B159)&lt;&gt;1,1,0)+IF(IFERROR(INDEX('Meetings'!$J$2:$J$201,MATCH(B159,'Meetings'!$A$2:$A$201,0)),"")&lt;&gt;"Accepted",1,0)+IF(OR(NOT(ISNUMBER(D159)),D159&lt;Q159,D159&gt;R159),1,0)+IF(AND(E159&lt;&gt;"Won",E159&lt;&gt;"Lost",E159&lt;&gt;"Open"),1,0)+IF(AND(E159="Open",H159&lt;&gt;""),1,0)+IF(AND(E159&lt;&gt;"Open",OR(NOT(ISNUMBER(H159)),H159&lt;D159,H159&gt;R159)),1,0)+IF(AND(F159&lt;&gt;"",OR(NOT(ISNUMBER(F159)),F159&lt;0)),1,0)+IF(AND(I159&lt;&gt;"",OR(NOT(ISNUMBER(I159)),I159&lt;0)),1,0)+IF(AND(J159&lt;&gt;"",OR(NOT(ISNUMBER(J159)),J159&lt;0)),1,0)+IF(AND(K159&lt;&gt;"",OR(NOT(ISNUMBER(K159)),K159&lt;0)),1,0)+IF(OR(G159="",G159&lt;&gt;IFERROR(INDEX('Cohorts'!$Q$2:$Q$201,MATCH(C159,'Cohorts'!$A$2:$A$201,0)),""),L159=""),1,0)+IF(AND(E159&lt;&gt;"Won",OR(I159&lt;&gt;"",J159&lt;&gt;"",K159&lt;&gt;"")),1,0)))</x:f>
        <x:v>0</x:v>
      </x:c>
      <x:c r="Q159" s="23" t="str">
        <x:f>IF(B159="","",IFERROR(INDEX('Meetings'!$K$2:$K$201,MATCH(B159,'Meetings'!$A$2:$A$201,0)),""))</x:f>
      </x:c>
      <x:c r="R159" s="23" t="str">
        <x:f>IF(C159="","",IFERROR(INDEX('Cohorts'!$F$2:$F$201,MATCH(C159,'Cohorts'!$A$2:$A$201,0)),""))</x:f>
      </x:c>
    </x:row>
    <x:row r="160" ht="60" customHeight="1">
      <x:c r="A160" s="23"/>
      <x:c r="B160" s="23"/>
      <x:c r="C160" s="25" t="str">
        <x:f>IF(B160="","",IFERROR(INDEX('Meetings'!$B$2:$B$201,MATCH(B160,'Meetings'!$A$2:$A$201,0)),""))</x:f>
      </x:c>
      <x:c r="D160" s="24"/>
      <x:c r="E160" s="23"/>
      <x:c r="F160" s="27"/>
      <x:c r="G160" s="23"/>
      <x:c r="H160" s="24"/>
      <x:c r="I160" s="27"/>
      <x:c r="J160" s="27"/>
      <x:c r="K160" s="27"/>
      <x:c r="L160" s="23"/>
      <x:c r="M160" s="23"/>
      <x:c r="N160" s="24"/>
      <x:c r="O160" s="23"/>
      <x:c r="P160" s="25" t="n">
        <x:f>IF(A160="",IF(OR(B160&lt;&gt;"",COUNTA(D160:O160)&gt;0),1,0),(IF(COUNTIF($A$2:$A$201,A160)&gt;1,1,0)+IF(COUNTIF($B$2:$B$201,B160)&gt;1,1,0)+IF(COUNTIF('Meetings'!$A$2:$A$201,B160)&lt;&gt;1,1,0)+IF(IFERROR(INDEX('Meetings'!$J$2:$J$201,MATCH(B160,'Meetings'!$A$2:$A$201,0)),"")&lt;&gt;"Accepted",1,0)+IF(OR(NOT(ISNUMBER(D160)),D160&lt;Q160,D160&gt;R160),1,0)+IF(AND(E160&lt;&gt;"Won",E160&lt;&gt;"Lost",E160&lt;&gt;"Open"),1,0)+IF(AND(E160="Open",H160&lt;&gt;""),1,0)+IF(AND(E160&lt;&gt;"Open",OR(NOT(ISNUMBER(H160)),H160&lt;D160,H160&gt;R160)),1,0)+IF(AND(F160&lt;&gt;"",OR(NOT(ISNUMBER(F160)),F160&lt;0)),1,0)+IF(AND(I160&lt;&gt;"",OR(NOT(ISNUMBER(I160)),I160&lt;0)),1,0)+IF(AND(J160&lt;&gt;"",OR(NOT(ISNUMBER(J160)),J160&lt;0)),1,0)+IF(AND(K160&lt;&gt;"",OR(NOT(ISNUMBER(K160)),K160&lt;0)),1,0)+IF(OR(G160="",G160&lt;&gt;IFERROR(INDEX('Cohorts'!$Q$2:$Q$201,MATCH(C160,'Cohorts'!$A$2:$A$201,0)),""),L160=""),1,0)+IF(AND(E160&lt;&gt;"Won",OR(I160&lt;&gt;"",J160&lt;&gt;"",K160&lt;&gt;"")),1,0)))</x:f>
        <x:v>0</x:v>
      </x:c>
      <x:c r="Q160" s="23" t="str">
        <x:f>IF(B160="","",IFERROR(INDEX('Meetings'!$K$2:$K$201,MATCH(B160,'Meetings'!$A$2:$A$201,0)),""))</x:f>
      </x:c>
      <x:c r="R160" s="23" t="str">
        <x:f>IF(C160="","",IFERROR(INDEX('Cohorts'!$F$2:$F$201,MATCH(C160,'Cohorts'!$A$2:$A$201,0)),""))</x:f>
      </x:c>
    </x:row>
    <x:row r="161" ht="60" customHeight="1">
      <x:c r="A161" s="23"/>
      <x:c r="B161" s="23"/>
      <x:c r="C161" s="25" t="str">
        <x:f>IF(B161="","",IFERROR(INDEX('Meetings'!$B$2:$B$201,MATCH(B161,'Meetings'!$A$2:$A$201,0)),""))</x:f>
      </x:c>
      <x:c r="D161" s="24"/>
      <x:c r="E161" s="23"/>
      <x:c r="F161" s="27"/>
      <x:c r="G161" s="23"/>
      <x:c r="H161" s="24"/>
      <x:c r="I161" s="27"/>
      <x:c r="J161" s="27"/>
      <x:c r="K161" s="27"/>
      <x:c r="L161" s="23"/>
      <x:c r="M161" s="23"/>
      <x:c r="N161" s="24"/>
      <x:c r="O161" s="23"/>
      <x:c r="P161" s="25" t="n">
        <x:f>IF(A161="",IF(OR(B161&lt;&gt;"",COUNTA(D161:O161)&gt;0),1,0),(IF(COUNTIF($A$2:$A$201,A161)&gt;1,1,0)+IF(COUNTIF($B$2:$B$201,B161)&gt;1,1,0)+IF(COUNTIF('Meetings'!$A$2:$A$201,B161)&lt;&gt;1,1,0)+IF(IFERROR(INDEX('Meetings'!$J$2:$J$201,MATCH(B161,'Meetings'!$A$2:$A$201,0)),"")&lt;&gt;"Accepted",1,0)+IF(OR(NOT(ISNUMBER(D161)),D161&lt;Q161,D161&gt;R161),1,0)+IF(AND(E161&lt;&gt;"Won",E161&lt;&gt;"Lost",E161&lt;&gt;"Open"),1,0)+IF(AND(E161="Open",H161&lt;&gt;""),1,0)+IF(AND(E161&lt;&gt;"Open",OR(NOT(ISNUMBER(H161)),H161&lt;D161,H161&gt;R161)),1,0)+IF(AND(F161&lt;&gt;"",OR(NOT(ISNUMBER(F161)),F161&lt;0)),1,0)+IF(AND(I161&lt;&gt;"",OR(NOT(ISNUMBER(I161)),I161&lt;0)),1,0)+IF(AND(J161&lt;&gt;"",OR(NOT(ISNUMBER(J161)),J161&lt;0)),1,0)+IF(AND(K161&lt;&gt;"",OR(NOT(ISNUMBER(K161)),K161&lt;0)),1,0)+IF(OR(G161="",G161&lt;&gt;IFERROR(INDEX('Cohorts'!$Q$2:$Q$201,MATCH(C161,'Cohorts'!$A$2:$A$201,0)),""),L161=""),1,0)+IF(AND(E161&lt;&gt;"Won",OR(I161&lt;&gt;"",J161&lt;&gt;"",K161&lt;&gt;"")),1,0)))</x:f>
        <x:v>0</x:v>
      </x:c>
      <x:c r="Q161" s="23" t="str">
        <x:f>IF(B161="","",IFERROR(INDEX('Meetings'!$K$2:$K$201,MATCH(B161,'Meetings'!$A$2:$A$201,0)),""))</x:f>
      </x:c>
      <x:c r="R161" s="23" t="str">
        <x:f>IF(C161="","",IFERROR(INDEX('Cohorts'!$F$2:$F$201,MATCH(C161,'Cohorts'!$A$2:$A$201,0)),""))</x:f>
      </x:c>
    </x:row>
    <x:row r="162" ht="60" customHeight="1">
      <x:c r="A162" s="23"/>
      <x:c r="B162" s="23"/>
      <x:c r="C162" s="25" t="str">
        <x:f>IF(B162="","",IFERROR(INDEX('Meetings'!$B$2:$B$201,MATCH(B162,'Meetings'!$A$2:$A$201,0)),""))</x:f>
      </x:c>
      <x:c r="D162" s="24"/>
      <x:c r="E162" s="23"/>
      <x:c r="F162" s="27"/>
      <x:c r="G162" s="23"/>
      <x:c r="H162" s="24"/>
      <x:c r="I162" s="27"/>
      <x:c r="J162" s="27"/>
      <x:c r="K162" s="27"/>
      <x:c r="L162" s="23"/>
      <x:c r="M162" s="23"/>
      <x:c r="N162" s="24"/>
      <x:c r="O162" s="23"/>
      <x:c r="P162" s="25" t="n">
        <x:f>IF(A162="",IF(OR(B162&lt;&gt;"",COUNTA(D162:O162)&gt;0),1,0),(IF(COUNTIF($A$2:$A$201,A162)&gt;1,1,0)+IF(COUNTIF($B$2:$B$201,B162)&gt;1,1,0)+IF(COUNTIF('Meetings'!$A$2:$A$201,B162)&lt;&gt;1,1,0)+IF(IFERROR(INDEX('Meetings'!$J$2:$J$201,MATCH(B162,'Meetings'!$A$2:$A$201,0)),"")&lt;&gt;"Accepted",1,0)+IF(OR(NOT(ISNUMBER(D162)),D162&lt;Q162,D162&gt;R162),1,0)+IF(AND(E162&lt;&gt;"Won",E162&lt;&gt;"Lost",E162&lt;&gt;"Open"),1,0)+IF(AND(E162="Open",H162&lt;&gt;""),1,0)+IF(AND(E162&lt;&gt;"Open",OR(NOT(ISNUMBER(H162)),H162&lt;D162,H162&gt;R162)),1,0)+IF(AND(F162&lt;&gt;"",OR(NOT(ISNUMBER(F162)),F162&lt;0)),1,0)+IF(AND(I162&lt;&gt;"",OR(NOT(ISNUMBER(I162)),I162&lt;0)),1,0)+IF(AND(J162&lt;&gt;"",OR(NOT(ISNUMBER(J162)),J162&lt;0)),1,0)+IF(AND(K162&lt;&gt;"",OR(NOT(ISNUMBER(K162)),K162&lt;0)),1,0)+IF(OR(G162="",G162&lt;&gt;IFERROR(INDEX('Cohorts'!$Q$2:$Q$201,MATCH(C162,'Cohorts'!$A$2:$A$201,0)),""),L162=""),1,0)+IF(AND(E162&lt;&gt;"Won",OR(I162&lt;&gt;"",J162&lt;&gt;"",K162&lt;&gt;"")),1,0)))</x:f>
        <x:v>0</x:v>
      </x:c>
      <x:c r="Q162" s="23" t="str">
        <x:f>IF(B162="","",IFERROR(INDEX('Meetings'!$K$2:$K$201,MATCH(B162,'Meetings'!$A$2:$A$201,0)),""))</x:f>
      </x:c>
      <x:c r="R162" s="23" t="str">
        <x:f>IF(C162="","",IFERROR(INDEX('Cohorts'!$F$2:$F$201,MATCH(C162,'Cohorts'!$A$2:$A$201,0)),""))</x:f>
      </x:c>
    </x:row>
    <x:row r="163" ht="60" customHeight="1">
      <x:c r="A163" s="23"/>
      <x:c r="B163" s="23"/>
      <x:c r="C163" s="25" t="str">
        <x:f>IF(B163="","",IFERROR(INDEX('Meetings'!$B$2:$B$201,MATCH(B163,'Meetings'!$A$2:$A$201,0)),""))</x:f>
      </x:c>
      <x:c r="D163" s="24"/>
      <x:c r="E163" s="23"/>
      <x:c r="F163" s="27"/>
      <x:c r="G163" s="23"/>
      <x:c r="H163" s="24"/>
      <x:c r="I163" s="27"/>
      <x:c r="J163" s="27"/>
      <x:c r="K163" s="27"/>
      <x:c r="L163" s="23"/>
      <x:c r="M163" s="23"/>
      <x:c r="N163" s="24"/>
      <x:c r="O163" s="23"/>
      <x:c r="P163" s="25" t="n">
        <x:f>IF(A163="",IF(OR(B163&lt;&gt;"",COUNTA(D163:O163)&gt;0),1,0),(IF(COUNTIF($A$2:$A$201,A163)&gt;1,1,0)+IF(COUNTIF($B$2:$B$201,B163)&gt;1,1,0)+IF(COUNTIF('Meetings'!$A$2:$A$201,B163)&lt;&gt;1,1,0)+IF(IFERROR(INDEX('Meetings'!$J$2:$J$201,MATCH(B163,'Meetings'!$A$2:$A$201,0)),"")&lt;&gt;"Accepted",1,0)+IF(OR(NOT(ISNUMBER(D163)),D163&lt;Q163,D163&gt;R163),1,0)+IF(AND(E163&lt;&gt;"Won",E163&lt;&gt;"Lost",E163&lt;&gt;"Open"),1,0)+IF(AND(E163="Open",H163&lt;&gt;""),1,0)+IF(AND(E163&lt;&gt;"Open",OR(NOT(ISNUMBER(H163)),H163&lt;D163,H163&gt;R163)),1,0)+IF(AND(F163&lt;&gt;"",OR(NOT(ISNUMBER(F163)),F163&lt;0)),1,0)+IF(AND(I163&lt;&gt;"",OR(NOT(ISNUMBER(I163)),I163&lt;0)),1,0)+IF(AND(J163&lt;&gt;"",OR(NOT(ISNUMBER(J163)),J163&lt;0)),1,0)+IF(AND(K163&lt;&gt;"",OR(NOT(ISNUMBER(K163)),K163&lt;0)),1,0)+IF(OR(G163="",G163&lt;&gt;IFERROR(INDEX('Cohorts'!$Q$2:$Q$201,MATCH(C163,'Cohorts'!$A$2:$A$201,0)),""),L163=""),1,0)+IF(AND(E163&lt;&gt;"Won",OR(I163&lt;&gt;"",J163&lt;&gt;"",K163&lt;&gt;"")),1,0)))</x:f>
        <x:v>0</x:v>
      </x:c>
      <x:c r="Q163" s="23" t="str">
        <x:f>IF(B163="","",IFERROR(INDEX('Meetings'!$K$2:$K$201,MATCH(B163,'Meetings'!$A$2:$A$201,0)),""))</x:f>
      </x:c>
      <x:c r="R163" s="23" t="str">
        <x:f>IF(C163="","",IFERROR(INDEX('Cohorts'!$F$2:$F$201,MATCH(C163,'Cohorts'!$A$2:$A$201,0)),""))</x:f>
      </x:c>
    </x:row>
    <x:row r="164" ht="60" customHeight="1">
      <x:c r="A164" s="23"/>
      <x:c r="B164" s="23"/>
      <x:c r="C164" s="25" t="str">
        <x:f>IF(B164="","",IFERROR(INDEX('Meetings'!$B$2:$B$201,MATCH(B164,'Meetings'!$A$2:$A$201,0)),""))</x:f>
      </x:c>
      <x:c r="D164" s="24"/>
      <x:c r="E164" s="23"/>
      <x:c r="F164" s="27"/>
      <x:c r="G164" s="23"/>
      <x:c r="H164" s="24"/>
      <x:c r="I164" s="27"/>
      <x:c r="J164" s="27"/>
      <x:c r="K164" s="27"/>
      <x:c r="L164" s="23"/>
      <x:c r="M164" s="23"/>
      <x:c r="N164" s="24"/>
      <x:c r="O164" s="23"/>
      <x:c r="P164" s="25" t="n">
        <x:f>IF(A164="",IF(OR(B164&lt;&gt;"",COUNTA(D164:O164)&gt;0),1,0),(IF(COUNTIF($A$2:$A$201,A164)&gt;1,1,0)+IF(COUNTIF($B$2:$B$201,B164)&gt;1,1,0)+IF(COUNTIF('Meetings'!$A$2:$A$201,B164)&lt;&gt;1,1,0)+IF(IFERROR(INDEX('Meetings'!$J$2:$J$201,MATCH(B164,'Meetings'!$A$2:$A$201,0)),"")&lt;&gt;"Accepted",1,0)+IF(OR(NOT(ISNUMBER(D164)),D164&lt;Q164,D164&gt;R164),1,0)+IF(AND(E164&lt;&gt;"Won",E164&lt;&gt;"Lost",E164&lt;&gt;"Open"),1,0)+IF(AND(E164="Open",H164&lt;&gt;""),1,0)+IF(AND(E164&lt;&gt;"Open",OR(NOT(ISNUMBER(H164)),H164&lt;D164,H164&gt;R164)),1,0)+IF(AND(F164&lt;&gt;"",OR(NOT(ISNUMBER(F164)),F164&lt;0)),1,0)+IF(AND(I164&lt;&gt;"",OR(NOT(ISNUMBER(I164)),I164&lt;0)),1,0)+IF(AND(J164&lt;&gt;"",OR(NOT(ISNUMBER(J164)),J164&lt;0)),1,0)+IF(AND(K164&lt;&gt;"",OR(NOT(ISNUMBER(K164)),K164&lt;0)),1,0)+IF(OR(G164="",G164&lt;&gt;IFERROR(INDEX('Cohorts'!$Q$2:$Q$201,MATCH(C164,'Cohorts'!$A$2:$A$201,0)),""),L164=""),1,0)+IF(AND(E164&lt;&gt;"Won",OR(I164&lt;&gt;"",J164&lt;&gt;"",K164&lt;&gt;"")),1,0)))</x:f>
        <x:v>0</x:v>
      </x:c>
      <x:c r="Q164" s="23" t="str">
        <x:f>IF(B164="","",IFERROR(INDEX('Meetings'!$K$2:$K$201,MATCH(B164,'Meetings'!$A$2:$A$201,0)),""))</x:f>
      </x:c>
      <x:c r="R164" s="23" t="str">
        <x:f>IF(C164="","",IFERROR(INDEX('Cohorts'!$F$2:$F$201,MATCH(C164,'Cohorts'!$A$2:$A$201,0)),""))</x:f>
      </x:c>
    </x:row>
    <x:row r="165" ht="60" customHeight="1">
      <x:c r="A165" s="23"/>
      <x:c r="B165" s="23"/>
      <x:c r="C165" s="25" t="str">
        <x:f>IF(B165="","",IFERROR(INDEX('Meetings'!$B$2:$B$201,MATCH(B165,'Meetings'!$A$2:$A$201,0)),""))</x:f>
      </x:c>
      <x:c r="D165" s="24"/>
      <x:c r="E165" s="23"/>
      <x:c r="F165" s="27"/>
      <x:c r="G165" s="23"/>
      <x:c r="H165" s="24"/>
      <x:c r="I165" s="27"/>
      <x:c r="J165" s="27"/>
      <x:c r="K165" s="27"/>
      <x:c r="L165" s="23"/>
      <x:c r="M165" s="23"/>
      <x:c r="N165" s="24"/>
      <x:c r="O165" s="23"/>
      <x:c r="P165" s="25" t="n">
        <x:f>IF(A165="",IF(OR(B165&lt;&gt;"",COUNTA(D165:O165)&gt;0),1,0),(IF(COUNTIF($A$2:$A$201,A165)&gt;1,1,0)+IF(COUNTIF($B$2:$B$201,B165)&gt;1,1,0)+IF(COUNTIF('Meetings'!$A$2:$A$201,B165)&lt;&gt;1,1,0)+IF(IFERROR(INDEX('Meetings'!$J$2:$J$201,MATCH(B165,'Meetings'!$A$2:$A$201,0)),"")&lt;&gt;"Accepted",1,0)+IF(OR(NOT(ISNUMBER(D165)),D165&lt;Q165,D165&gt;R165),1,0)+IF(AND(E165&lt;&gt;"Won",E165&lt;&gt;"Lost",E165&lt;&gt;"Open"),1,0)+IF(AND(E165="Open",H165&lt;&gt;""),1,0)+IF(AND(E165&lt;&gt;"Open",OR(NOT(ISNUMBER(H165)),H165&lt;D165,H165&gt;R165)),1,0)+IF(AND(F165&lt;&gt;"",OR(NOT(ISNUMBER(F165)),F165&lt;0)),1,0)+IF(AND(I165&lt;&gt;"",OR(NOT(ISNUMBER(I165)),I165&lt;0)),1,0)+IF(AND(J165&lt;&gt;"",OR(NOT(ISNUMBER(J165)),J165&lt;0)),1,0)+IF(AND(K165&lt;&gt;"",OR(NOT(ISNUMBER(K165)),K165&lt;0)),1,0)+IF(OR(G165="",G165&lt;&gt;IFERROR(INDEX('Cohorts'!$Q$2:$Q$201,MATCH(C165,'Cohorts'!$A$2:$A$201,0)),""),L165=""),1,0)+IF(AND(E165&lt;&gt;"Won",OR(I165&lt;&gt;"",J165&lt;&gt;"",K165&lt;&gt;"")),1,0)))</x:f>
        <x:v>0</x:v>
      </x:c>
      <x:c r="Q165" s="23" t="str">
        <x:f>IF(B165="","",IFERROR(INDEX('Meetings'!$K$2:$K$201,MATCH(B165,'Meetings'!$A$2:$A$201,0)),""))</x:f>
      </x:c>
      <x:c r="R165" s="23" t="str">
        <x:f>IF(C165="","",IFERROR(INDEX('Cohorts'!$F$2:$F$201,MATCH(C165,'Cohorts'!$A$2:$A$201,0)),""))</x:f>
      </x:c>
    </x:row>
    <x:row r="166" ht="60" customHeight="1">
      <x:c r="A166" s="23"/>
      <x:c r="B166" s="23"/>
      <x:c r="C166" s="25" t="str">
        <x:f>IF(B166="","",IFERROR(INDEX('Meetings'!$B$2:$B$201,MATCH(B166,'Meetings'!$A$2:$A$201,0)),""))</x:f>
      </x:c>
      <x:c r="D166" s="24"/>
      <x:c r="E166" s="23"/>
      <x:c r="F166" s="27"/>
      <x:c r="G166" s="23"/>
      <x:c r="H166" s="24"/>
      <x:c r="I166" s="27"/>
      <x:c r="J166" s="27"/>
      <x:c r="K166" s="27"/>
      <x:c r="L166" s="23"/>
      <x:c r="M166" s="23"/>
      <x:c r="N166" s="24"/>
      <x:c r="O166" s="23"/>
      <x:c r="P166" s="25" t="n">
        <x:f>IF(A166="",IF(OR(B166&lt;&gt;"",COUNTA(D166:O166)&gt;0),1,0),(IF(COUNTIF($A$2:$A$201,A166)&gt;1,1,0)+IF(COUNTIF($B$2:$B$201,B166)&gt;1,1,0)+IF(COUNTIF('Meetings'!$A$2:$A$201,B166)&lt;&gt;1,1,0)+IF(IFERROR(INDEX('Meetings'!$J$2:$J$201,MATCH(B166,'Meetings'!$A$2:$A$201,0)),"")&lt;&gt;"Accepted",1,0)+IF(OR(NOT(ISNUMBER(D166)),D166&lt;Q166,D166&gt;R166),1,0)+IF(AND(E166&lt;&gt;"Won",E166&lt;&gt;"Lost",E166&lt;&gt;"Open"),1,0)+IF(AND(E166="Open",H166&lt;&gt;""),1,0)+IF(AND(E166&lt;&gt;"Open",OR(NOT(ISNUMBER(H166)),H166&lt;D166,H166&gt;R166)),1,0)+IF(AND(F166&lt;&gt;"",OR(NOT(ISNUMBER(F166)),F166&lt;0)),1,0)+IF(AND(I166&lt;&gt;"",OR(NOT(ISNUMBER(I166)),I166&lt;0)),1,0)+IF(AND(J166&lt;&gt;"",OR(NOT(ISNUMBER(J166)),J166&lt;0)),1,0)+IF(AND(K166&lt;&gt;"",OR(NOT(ISNUMBER(K166)),K166&lt;0)),1,0)+IF(OR(G166="",G166&lt;&gt;IFERROR(INDEX('Cohorts'!$Q$2:$Q$201,MATCH(C166,'Cohorts'!$A$2:$A$201,0)),""),L166=""),1,0)+IF(AND(E166&lt;&gt;"Won",OR(I166&lt;&gt;"",J166&lt;&gt;"",K166&lt;&gt;"")),1,0)))</x:f>
        <x:v>0</x:v>
      </x:c>
      <x:c r="Q166" s="23" t="str">
        <x:f>IF(B166="","",IFERROR(INDEX('Meetings'!$K$2:$K$201,MATCH(B166,'Meetings'!$A$2:$A$201,0)),""))</x:f>
      </x:c>
      <x:c r="R166" s="23" t="str">
        <x:f>IF(C166="","",IFERROR(INDEX('Cohorts'!$F$2:$F$201,MATCH(C166,'Cohorts'!$A$2:$A$201,0)),""))</x:f>
      </x:c>
    </x:row>
    <x:row r="167" ht="60" customHeight="1">
      <x:c r="A167" s="23"/>
      <x:c r="B167" s="23"/>
      <x:c r="C167" s="25" t="str">
        <x:f>IF(B167="","",IFERROR(INDEX('Meetings'!$B$2:$B$201,MATCH(B167,'Meetings'!$A$2:$A$201,0)),""))</x:f>
      </x:c>
      <x:c r="D167" s="24"/>
      <x:c r="E167" s="23"/>
      <x:c r="F167" s="27"/>
      <x:c r="G167" s="23"/>
      <x:c r="H167" s="24"/>
      <x:c r="I167" s="27"/>
      <x:c r="J167" s="27"/>
      <x:c r="K167" s="27"/>
      <x:c r="L167" s="23"/>
      <x:c r="M167" s="23"/>
      <x:c r="N167" s="24"/>
      <x:c r="O167" s="23"/>
      <x:c r="P167" s="25" t="n">
        <x:f>IF(A167="",IF(OR(B167&lt;&gt;"",COUNTA(D167:O167)&gt;0),1,0),(IF(COUNTIF($A$2:$A$201,A167)&gt;1,1,0)+IF(COUNTIF($B$2:$B$201,B167)&gt;1,1,0)+IF(COUNTIF('Meetings'!$A$2:$A$201,B167)&lt;&gt;1,1,0)+IF(IFERROR(INDEX('Meetings'!$J$2:$J$201,MATCH(B167,'Meetings'!$A$2:$A$201,0)),"")&lt;&gt;"Accepted",1,0)+IF(OR(NOT(ISNUMBER(D167)),D167&lt;Q167,D167&gt;R167),1,0)+IF(AND(E167&lt;&gt;"Won",E167&lt;&gt;"Lost",E167&lt;&gt;"Open"),1,0)+IF(AND(E167="Open",H167&lt;&gt;""),1,0)+IF(AND(E167&lt;&gt;"Open",OR(NOT(ISNUMBER(H167)),H167&lt;D167,H167&gt;R167)),1,0)+IF(AND(F167&lt;&gt;"",OR(NOT(ISNUMBER(F167)),F167&lt;0)),1,0)+IF(AND(I167&lt;&gt;"",OR(NOT(ISNUMBER(I167)),I167&lt;0)),1,0)+IF(AND(J167&lt;&gt;"",OR(NOT(ISNUMBER(J167)),J167&lt;0)),1,0)+IF(AND(K167&lt;&gt;"",OR(NOT(ISNUMBER(K167)),K167&lt;0)),1,0)+IF(OR(G167="",G167&lt;&gt;IFERROR(INDEX('Cohorts'!$Q$2:$Q$201,MATCH(C167,'Cohorts'!$A$2:$A$201,0)),""),L167=""),1,0)+IF(AND(E167&lt;&gt;"Won",OR(I167&lt;&gt;"",J167&lt;&gt;"",K167&lt;&gt;"")),1,0)))</x:f>
        <x:v>0</x:v>
      </x:c>
      <x:c r="Q167" s="23" t="str">
        <x:f>IF(B167="","",IFERROR(INDEX('Meetings'!$K$2:$K$201,MATCH(B167,'Meetings'!$A$2:$A$201,0)),""))</x:f>
      </x:c>
      <x:c r="R167" s="23" t="str">
        <x:f>IF(C167="","",IFERROR(INDEX('Cohorts'!$F$2:$F$201,MATCH(C167,'Cohorts'!$A$2:$A$201,0)),""))</x:f>
      </x:c>
    </x:row>
    <x:row r="168" ht="60" customHeight="1">
      <x:c r="A168" s="23"/>
      <x:c r="B168" s="23"/>
      <x:c r="C168" s="25" t="str">
        <x:f>IF(B168="","",IFERROR(INDEX('Meetings'!$B$2:$B$201,MATCH(B168,'Meetings'!$A$2:$A$201,0)),""))</x:f>
      </x:c>
      <x:c r="D168" s="24"/>
      <x:c r="E168" s="23"/>
      <x:c r="F168" s="27"/>
      <x:c r="G168" s="23"/>
      <x:c r="H168" s="24"/>
      <x:c r="I168" s="27"/>
      <x:c r="J168" s="27"/>
      <x:c r="K168" s="27"/>
      <x:c r="L168" s="23"/>
      <x:c r="M168" s="23"/>
      <x:c r="N168" s="24"/>
      <x:c r="O168" s="23"/>
      <x:c r="P168" s="25" t="n">
        <x:f>IF(A168="",IF(OR(B168&lt;&gt;"",COUNTA(D168:O168)&gt;0),1,0),(IF(COUNTIF($A$2:$A$201,A168)&gt;1,1,0)+IF(COUNTIF($B$2:$B$201,B168)&gt;1,1,0)+IF(COUNTIF('Meetings'!$A$2:$A$201,B168)&lt;&gt;1,1,0)+IF(IFERROR(INDEX('Meetings'!$J$2:$J$201,MATCH(B168,'Meetings'!$A$2:$A$201,0)),"")&lt;&gt;"Accepted",1,0)+IF(OR(NOT(ISNUMBER(D168)),D168&lt;Q168,D168&gt;R168),1,0)+IF(AND(E168&lt;&gt;"Won",E168&lt;&gt;"Lost",E168&lt;&gt;"Open"),1,0)+IF(AND(E168="Open",H168&lt;&gt;""),1,0)+IF(AND(E168&lt;&gt;"Open",OR(NOT(ISNUMBER(H168)),H168&lt;D168,H168&gt;R168)),1,0)+IF(AND(F168&lt;&gt;"",OR(NOT(ISNUMBER(F168)),F168&lt;0)),1,0)+IF(AND(I168&lt;&gt;"",OR(NOT(ISNUMBER(I168)),I168&lt;0)),1,0)+IF(AND(J168&lt;&gt;"",OR(NOT(ISNUMBER(J168)),J168&lt;0)),1,0)+IF(AND(K168&lt;&gt;"",OR(NOT(ISNUMBER(K168)),K168&lt;0)),1,0)+IF(OR(G168="",G168&lt;&gt;IFERROR(INDEX('Cohorts'!$Q$2:$Q$201,MATCH(C168,'Cohorts'!$A$2:$A$201,0)),""),L168=""),1,0)+IF(AND(E168&lt;&gt;"Won",OR(I168&lt;&gt;"",J168&lt;&gt;"",K168&lt;&gt;"")),1,0)))</x:f>
        <x:v>0</x:v>
      </x:c>
      <x:c r="Q168" s="23" t="str">
        <x:f>IF(B168="","",IFERROR(INDEX('Meetings'!$K$2:$K$201,MATCH(B168,'Meetings'!$A$2:$A$201,0)),""))</x:f>
      </x:c>
      <x:c r="R168" s="23" t="str">
        <x:f>IF(C168="","",IFERROR(INDEX('Cohorts'!$F$2:$F$201,MATCH(C168,'Cohorts'!$A$2:$A$201,0)),""))</x:f>
      </x:c>
    </x:row>
    <x:row r="169" ht="60" customHeight="1">
      <x:c r="A169" s="23"/>
      <x:c r="B169" s="23"/>
      <x:c r="C169" s="25" t="str">
        <x:f>IF(B169="","",IFERROR(INDEX('Meetings'!$B$2:$B$201,MATCH(B169,'Meetings'!$A$2:$A$201,0)),""))</x:f>
      </x:c>
      <x:c r="D169" s="24"/>
      <x:c r="E169" s="23"/>
      <x:c r="F169" s="27"/>
      <x:c r="G169" s="23"/>
      <x:c r="H169" s="24"/>
      <x:c r="I169" s="27"/>
      <x:c r="J169" s="27"/>
      <x:c r="K169" s="27"/>
      <x:c r="L169" s="23"/>
      <x:c r="M169" s="23"/>
      <x:c r="N169" s="24"/>
      <x:c r="O169" s="23"/>
      <x:c r="P169" s="25" t="n">
        <x:f>IF(A169="",IF(OR(B169&lt;&gt;"",COUNTA(D169:O169)&gt;0),1,0),(IF(COUNTIF($A$2:$A$201,A169)&gt;1,1,0)+IF(COUNTIF($B$2:$B$201,B169)&gt;1,1,0)+IF(COUNTIF('Meetings'!$A$2:$A$201,B169)&lt;&gt;1,1,0)+IF(IFERROR(INDEX('Meetings'!$J$2:$J$201,MATCH(B169,'Meetings'!$A$2:$A$201,0)),"")&lt;&gt;"Accepted",1,0)+IF(OR(NOT(ISNUMBER(D169)),D169&lt;Q169,D169&gt;R169),1,0)+IF(AND(E169&lt;&gt;"Won",E169&lt;&gt;"Lost",E169&lt;&gt;"Open"),1,0)+IF(AND(E169="Open",H169&lt;&gt;""),1,0)+IF(AND(E169&lt;&gt;"Open",OR(NOT(ISNUMBER(H169)),H169&lt;D169,H169&gt;R169)),1,0)+IF(AND(F169&lt;&gt;"",OR(NOT(ISNUMBER(F169)),F169&lt;0)),1,0)+IF(AND(I169&lt;&gt;"",OR(NOT(ISNUMBER(I169)),I169&lt;0)),1,0)+IF(AND(J169&lt;&gt;"",OR(NOT(ISNUMBER(J169)),J169&lt;0)),1,0)+IF(AND(K169&lt;&gt;"",OR(NOT(ISNUMBER(K169)),K169&lt;0)),1,0)+IF(OR(G169="",G169&lt;&gt;IFERROR(INDEX('Cohorts'!$Q$2:$Q$201,MATCH(C169,'Cohorts'!$A$2:$A$201,0)),""),L169=""),1,0)+IF(AND(E169&lt;&gt;"Won",OR(I169&lt;&gt;"",J169&lt;&gt;"",K169&lt;&gt;"")),1,0)))</x:f>
        <x:v>0</x:v>
      </x:c>
      <x:c r="Q169" s="23" t="str">
        <x:f>IF(B169="","",IFERROR(INDEX('Meetings'!$K$2:$K$201,MATCH(B169,'Meetings'!$A$2:$A$201,0)),""))</x:f>
      </x:c>
      <x:c r="R169" s="23" t="str">
        <x:f>IF(C169="","",IFERROR(INDEX('Cohorts'!$F$2:$F$201,MATCH(C169,'Cohorts'!$A$2:$A$201,0)),""))</x:f>
      </x:c>
    </x:row>
    <x:row r="170" ht="60" customHeight="1">
      <x:c r="A170" s="23"/>
      <x:c r="B170" s="23"/>
      <x:c r="C170" s="25" t="str">
        <x:f>IF(B170="","",IFERROR(INDEX('Meetings'!$B$2:$B$201,MATCH(B170,'Meetings'!$A$2:$A$201,0)),""))</x:f>
      </x:c>
      <x:c r="D170" s="24"/>
      <x:c r="E170" s="23"/>
      <x:c r="F170" s="27"/>
      <x:c r="G170" s="23"/>
      <x:c r="H170" s="24"/>
      <x:c r="I170" s="27"/>
      <x:c r="J170" s="27"/>
      <x:c r="K170" s="27"/>
      <x:c r="L170" s="23"/>
      <x:c r="M170" s="23"/>
      <x:c r="N170" s="24"/>
      <x:c r="O170" s="23"/>
      <x:c r="P170" s="25" t="n">
        <x:f>IF(A170="",IF(OR(B170&lt;&gt;"",COUNTA(D170:O170)&gt;0),1,0),(IF(COUNTIF($A$2:$A$201,A170)&gt;1,1,0)+IF(COUNTIF($B$2:$B$201,B170)&gt;1,1,0)+IF(COUNTIF('Meetings'!$A$2:$A$201,B170)&lt;&gt;1,1,0)+IF(IFERROR(INDEX('Meetings'!$J$2:$J$201,MATCH(B170,'Meetings'!$A$2:$A$201,0)),"")&lt;&gt;"Accepted",1,0)+IF(OR(NOT(ISNUMBER(D170)),D170&lt;Q170,D170&gt;R170),1,0)+IF(AND(E170&lt;&gt;"Won",E170&lt;&gt;"Lost",E170&lt;&gt;"Open"),1,0)+IF(AND(E170="Open",H170&lt;&gt;""),1,0)+IF(AND(E170&lt;&gt;"Open",OR(NOT(ISNUMBER(H170)),H170&lt;D170,H170&gt;R170)),1,0)+IF(AND(F170&lt;&gt;"",OR(NOT(ISNUMBER(F170)),F170&lt;0)),1,0)+IF(AND(I170&lt;&gt;"",OR(NOT(ISNUMBER(I170)),I170&lt;0)),1,0)+IF(AND(J170&lt;&gt;"",OR(NOT(ISNUMBER(J170)),J170&lt;0)),1,0)+IF(AND(K170&lt;&gt;"",OR(NOT(ISNUMBER(K170)),K170&lt;0)),1,0)+IF(OR(G170="",G170&lt;&gt;IFERROR(INDEX('Cohorts'!$Q$2:$Q$201,MATCH(C170,'Cohorts'!$A$2:$A$201,0)),""),L170=""),1,0)+IF(AND(E170&lt;&gt;"Won",OR(I170&lt;&gt;"",J170&lt;&gt;"",K170&lt;&gt;"")),1,0)))</x:f>
        <x:v>0</x:v>
      </x:c>
      <x:c r="Q170" s="23" t="str">
        <x:f>IF(B170="","",IFERROR(INDEX('Meetings'!$K$2:$K$201,MATCH(B170,'Meetings'!$A$2:$A$201,0)),""))</x:f>
      </x:c>
      <x:c r="R170" s="23" t="str">
        <x:f>IF(C170="","",IFERROR(INDEX('Cohorts'!$F$2:$F$201,MATCH(C170,'Cohorts'!$A$2:$A$201,0)),""))</x:f>
      </x:c>
    </x:row>
    <x:row r="171" ht="60" customHeight="1">
      <x:c r="A171" s="23"/>
      <x:c r="B171" s="23"/>
      <x:c r="C171" s="25" t="str">
        <x:f>IF(B171="","",IFERROR(INDEX('Meetings'!$B$2:$B$201,MATCH(B171,'Meetings'!$A$2:$A$201,0)),""))</x:f>
      </x:c>
      <x:c r="D171" s="24"/>
      <x:c r="E171" s="23"/>
      <x:c r="F171" s="27"/>
      <x:c r="G171" s="23"/>
      <x:c r="H171" s="24"/>
      <x:c r="I171" s="27"/>
      <x:c r="J171" s="27"/>
      <x:c r="K171" s="27"/>
      <x:c r="L171" s="23"/>
      <x:c r="M171" s="23"/>
      <x:c r="N171" s="24"/>
      <x:c r="O171" s="23"/>
      <x:c r="P171" s="25" t="n">
        <x:f>IF(A171="",IF(OR(B171&lt;&gt;"",COUNTA(D171:O171)&gt;0),1,0),(IF(COUNTIF($A$2:$A$201,A171)&gt;1,1,0)+IF(COUNTIF($B$2:$B$201,B171)&gt;1,1,0)+IF(COUNTIF('Meetings'!$A$2:$A$201,B171)&lt;&gt;1,1,0)+IF(IFERROR(INDEX('Meetings'!$J$2:$J$201,MATCH(B171,'Meetings'!$A$2:$A$201,0)),"")&lt;&gt;"Accepted",1,0)+IF(OR(NOT(ISNUMBER(D171)),D171&lt;Q171,D171&gt;R171),1,0)+IF(AND(E171&lt;&gt;"Won",E171&lt;&gt;"Lost",E171&lt;&gt;"Open"),1,0)+IF(AND(E171="Open",H171&lt;&gt;""),1,0)+IF(AND(E171&lt;&gt;"Open",OR(NOT(ISNUMBER(H171)),H171&lt;D171,H171&gt;R171)),1,0)+IF(AND(F171&lt;&gt;"",OR(NOT(ISNUMBER(F171)),F171&lt;0)),1,0)+IF(AND(I171&lt;&gt;"",OR(NOT(ISNUMBER(I171)),I171&lt;0)),1,0)+IF(AND(J171&lt;&gt;"",OR(NOT(ISNUMBER(J171)),J171&lt;0)),1,0)+IF(AND(K171&lt;&gt;"",OR(NOT(ISNUMBER(K171)),K171&lt;0)),1,0)+IF(OR(G171="",G171&lt;&gt;IFERROR(INDEX('Cohorts'!$Q$2:$Q$201,MATCH(C171,'Cohorts'!$A$2:$A$201,0)),""),L171=""),1,0)+IF(AND(E171&lt;&gt;"Won",OR(I171&lt;&gt;"",J171&lt;&gt;"",K171&lt;&gt;"")),1,0)))</x:f>
        <x:v>0</x:v>
      </x:c>
      <x:c r="Q171" s="23" t="str">
        <x:f>IF(B171="","",IFERROR(INDEX('Meetings'!$K$2:$K$201,MATCH(B171,'Meetings'!$A$2:$A$201,0)),""))</x:f>
      </x:c>
      <x:c r="R171" s="23" t="str">
        <x:f>IF(C171="","",IFERROR(INDEX('Cohorts'!$F$2:$F$201,MATCH(C171,'Cohorts'!$A$2:$A$201,0)),""))</x:f>
      </x:c>
    </x:row>
    <x:row r="172" ht="60" customHeight="1">
      <x:c r="A172" s="23"/>
      <x:c r="B172" s="23"/>
      <x:c r="C172" s="25" t="str">
        <x:f>IF(B172="","",IFERROR(INDEX('Meetings'!$B$2:$B$201,MATCH(B172,'Meetings'!$A$2:$A$201,0)),""))</x:f>
      </x:c>
      <x:c r="D172" s="24"/>
      <x:c r="E172" s="23"/>
      <x:c r="F172" s="27"/>
      <x:c r="G172" s="23"/>
      <x:c r="H172" s="24"/>
      <x:c r="I172" s="27"/>
      <x:c r="J172" s="27"/>
      <x:c r="K172" s="27"/>
      <x:c r="L172" s="23"/>
      <x:c r="M172" s="23"/>
      <x:c r="N172" s="24"/>
      <x:c r="O172" s="23"/>
      <x:c r="P172" s="25" t="n">
        <x:f>IF(A172="",IF(OR(B172&lt;&gt;"",COUNTA(D172:O172)&gt;0),1,0),(IF(COUNTIF($A$2:$A$201,A172)&gt;1,1,0)+IF(COUNTIF($B$2:$B$201,B172)&gt;1,1,0)+IF(COUNTIF('Meetings'!$A$2:$A$201,B172)&lt;&gt;1,1,0)+IF(IFERROR(INDEX('Meetings'!$J$2:$J$201,MATCH(B172,'Meetings'!$A$2:$A$201,0)),"")&lt;&gt;"Accepted",1,0)+IF(OR(NOT(ISNUMBER(D172)),D172&lt;Q172,D172&gt;R172),1,0)+IF(AND(E172&lt;&gt;"Won",E172&lt;&gt;"Lost",E172&lt;&gt;"Open"),1,0)+IF(AND(E172="Open",H172&lt;&gt;""),1,0)+IF(AND(E172&lt;&gt;"Open",OR(NOT(ISNUMBER(H172)),H172&lt;D172,H172&gt;R172)),1,0)+IF(AND(F172&lt;&gt;"",OR(NOT(ISNUMBER(F172)),F172&lt;0)),1,0)+IF(AND(I172&lt;&gt;"",OR(NOT(ISNUMBER(I172)),I172&lt;0)),1,0)+IF(AND(J172&lt;&gt;"",OR(NOT(ISNUMBER(J172)),J172&lt;0)),1,0)+IF(AND(K172&lt;&gt;"",OR(NOT(ISNUMBER(K172)),K172&lt;0)),1,0)+IF(OR(G172="",G172&lt;&gt;IFERROR(INDEX('Cohorts'!$Q$2:$Q$201,MATCH(C172,'Cohorts'!$A$2:$A$201,0)),""),L172=""),1,0)+IF(AND(E172&lt;&gt;"Won",OR(I172&lt;&gt;"",J172&lt;&gt;"",K172&lt;&gt;"")),1,0)))</x:f>
        <x:v>0</x:v>
      </x:c>
      <x:c r="Q172" s="23" t="str">
        <x:f>IF(B172="","",IFERROR(INDEX('Meetings'!$K$2:$K$201,MATCH(B172,'Meetings'!$A$2:$A$201,0)),""))</x:f>
      </x:c>
      <x:c r="R172" s="23" t="str">
        <x:f>IF(C172="","",IFERROR(INDEX('Cohorts'!$F$2:$F$201,MATCH(C172,'Cohorts'!$A$2:$A$201,0)),""))</x:f>
      </x:c>
    </x:row>
    <x:row r="173" ht="60" customHeight="1">
      <x:c r="A173" s="23"/>
      <x:c r="B173" s="23"/>
      <x:c r="C173" s="25" t="str">
        <x:f>IF(B173="","",IFERROR(INDEX('Meetings'!$B$2:$B$201,MATCH(B173,'Meetings'!$A$2:$A$201,0)),""))</x:f>
      </x:c>
      <x:c r="D173" s="24"/>
      <x:c r="E173" s="23"/>
      <x:c r="F173" s="27"/>
      <x:c r="G173" s="23"/>
      <x:c r="H173" s="24"/>
      <x:c r="I173" s="27"/>
      <x:c r="J173" s="27"/>
      <x:c r="K173" s="27"/>
      <x:c r="L173" s="23"/>
      <x:c r="M173" s="23"/>
      <x:c r="N173" s="24"/>
      <x:c r="O173" s="23"/>
      <x:c r="P173" s="25" t="n">
        <x:f>IF(A173="",IF(OR(B173&lt;&gt;"",COUNTA(D173:O173)&gt;0),1,0),(IF(COUNTIF($A$2:$A$201,A173)&gt;1,1,0)+IF(COUNTIF($B$2:$B$201,B173)&gt;1,1,0)+IF(COUNTIF('Meetings'!$A$2:$A$201,B173)&lt;&gt;1,1,0)+IF(IFERROR(INDEX('Meetings'!$J$2:$J$201,MATCH(B173,'Meetings'!$A$2:$A$201,0)),"")&lt;&gt;"Accepted",1,0)+IF(OR(NOT(ISNUMBER(D173)),D173&lt;Q173,D173&gt;R173),1,0)+IF(AND(E173&lt;&gt;"Won",E173&lt;&gt;"Lost",E173&lt;&gt;"Open"),1,0)+IF(AND(E173="Open",H173&lt;&gt;""),1,0)+IF(AND(E173&lt;&gt;"Open",OR(NOT(ISNUMBER(H173)),H173&lt;D173,H173&gt;R173)),1,0)+IF(AND(F173&lt;&gt;"",OR(NOT(ISNUMBER(F173)),F173&lt;0)),1,0)+IF(AND(I173&lt;&gt;"",OR(NOT(ISNUMBER(I173)),I173&lt;0)),1,0)+IF(AND(J173&lt;&gt;"",OR(NOT(ISNUMBER(J173)),J173&lt;0)),1,0)+IF(AND(K173&lt;&gt;"",OR(NOT(ISNUMBER(K173)),K173&lt;0)),1,0)+IF(OR(G173="",G173&lt;&gt;IFERROR(INDEX('Cohorts'!$Q$2:$Q$201,MATCH(C173,'Cohorts'!$A$2:$A$201,0)),""),L173=""),1,0)+IF(AND(E173&lt;&gt;"Won",OR(I173&lt;&gt;"",J173&lt;&gt;"",K173&lt;&gt;"")),1,0)))</x:f>
        <x:v>0</x:v>
      </x:c>
      <x:c r="Q173" s="23" t="str">
        <x:f>IF(B173="","",IFERROR(INDEX('Meetings'!$K$2:$K$201,MATCH(B173,'Meetings'!$A$2:$A$201,0)),""))</x:f>
      </x:c>
      <x:c r="R173" s="23" t="str">
        <x:f>IF(C173="","",IFERROR(INDEX('Cohorts'!$F$2:$F$201,MATCH(C173,'Cohorts'!$A$2:$A$201,0)),""))</x:f>
      </x:c>
    </x:row>
    <x:row r="174" ht="60" customHeight="1">
      <x:c r="A174" s="23"/>
      <x:c r="B174" s="23"/>
      <x:c r="C174" s="25" t="str">
        <x:f>IF(B174="","",IFERROR(INDEX('Meetings'!$B$2:$B$201,MATCH(B174,'Meetings'!$A$2:$A$201,0)),""))</x:f>
      </x:c>
      <x:c r="D174" s="24"/>
      <x:c r="E174" s="23"/>
      <x:c r="F174" s="27"/>
      <x:c r="G174" s="23"/>
      <x:c r="H174" s="24"/>
      <x:c r="I174" s="27"/>
      <x:c r="J174" s="27"/>
      <x:c r="K174" s="27"/>
      <x:c r="L174" s="23"/>
      <x:c r="M174" s="23"/>
      <x:c r="N174" s="24"/>
      <x:c r="O174" s="23"/>
      <x:c r="P174" s="25" t="n">
        <x:f>IF(A174="",IF(OR(B174&lt;&gt;"",COUNTA(D174:O174)&gt;0),1,0),(IF(COUNTIF($A$2:$A$201,A174)&gt;1,1,0)+IF(COUNTIF($B$2:$B$201,B174)&gt;1,1,0)+IF(COUNTIF('Meetings'!$A$2:$A$201,B174)&lt;&gt;1,1,0)+IF(IFERROR(INDEX('Meetings'!$J$2:$J$201,MATCH(B174,'Meetings'!$A$2:$A$201,0)),"")&lt;&gt;"Accepted",1,0)+IF(OR(NOT(ISNUMBER(D174)),D174&lt;Q174,D174&gt;R174),1,0)+IF(AND(E174&lt;&gt;"Won",E174&lt;&gt;"Lost",E174&lt;&gt;"Open"),1,0)+IF(AND(E174="Open",H174&lt;&gt;""),1,0)+IF(AND(E174&lt;&gt;"Open",OR(NOT(ISNUMBER(H174)),H174&lt;D174,H174&gt;R174)),1,0)+IF(AND(F174&lt;&gt;"",OR(NOT(ISNUMBER(F174)),F174&lt;0)),1,0)+IF(AND(I174&lt;&gt;"",OR(NOT(ISNUMBER(I174)),I174&lt;0)),1,0)+IF(AND(J174&lt;&gt;"",OR(NOT(ISNUMBER(J174)),J174&lt;0)),1,0)+IF(AND(K174&lt;&gt;"",OR(NOT(ISNUMBER(K174)),K174&lt;0)),1,0)+IF(OR(G174="",G174&lt;&gt;IFERROR(INDEX('Cohorts'!$Q$2:$Q$201,MATCH(C174,'Cohorts'!$A$2:$A$201,0)),""),L174=""),1,0)+IF(AND(E174&lt;&gt;"Won",OR(I174&lt;&gt;"",J174&lt;&gt;"",K174&lt;&gt;"")),1,0)))</x:f>
        <x:v>0</x:v>
      </x:c>
      <x:c r="Q174" s="23" t="str">
        <x:f>IF(B174="","",IFERROR(INDEX('Meetings'!$K$2:$K$201,MATCH(B174,'Meetings'!$A$2:$A$201,0)),""))</x:f>
      </x:c>
      <x:c r="R174" s="23" t="str">
        <x:f>IF(C174="","",IFERROR(INDEX('Cohorts'!$F$2:$F$201,MATCH(C174,'Cohorts'!$A$2:$A$201,0)),""))</x:f>
      </x:c>
    </x:row>
    <x:row r="175" ht="60" customHeight="1">
      <x:c r="A175" s="23"/>
      <x:c r="B175" s="23"/>
      <x:c r="C175" s="25" t="str">
        <x:f>IF(B175="","",IFERROR(INDEX('Meetings'!$B$2:$B$201,MATCH(B175,'Meetings'!$A$2:$A$201,0)),""))</x:f>
      </x:c>
      <x:c r="D175" s="24"/>
      <x:c r="E175" s="23"/>
      <x:c r="F175" s="27"/>
      <x:c r="G175" s="23"/>
      <x:c r="H175" s="24"/>
      <x:c r="I175" s="27"/>
      <x:c r="J175" s="27"/>
      <x:c r="K175" s="27"/>
      <x:c r="L175" s="23"/>
      <x:c r="M175" s="23"/>
      <x:c r="N175" s="24"/>
      <x:c r="O175" s="23"/>
      <x:c r="P175" s="25" t="n">
        <x:f>IF(A175="",IF(OR(B175&lt;&gt;"",COUNTA(D175:O175)&gt;0),1,0),(IF(COUNTIF($A$2:$A$201,A175)&gt;1,1,0)+IF(COUNTIF($B$2:$B$201,B175)&gt;1,1,0)+IF(COUNTIF('Meetings'!$A$2:$A$201,B175)&lt;&gt;1,1,0)+IF(IFERROR(INDEX('Meetings'!$J$2:$J$201,MATCH(B175,'Meetings'!$A$2:$A$201,0)),"")&lt;&gt;"Accepted",1,0)+IF(OR(NOT(ISNUMBER(D175)),D175&lt;Q175,D175&gt;R175),1,0)+IF(AND(E175&lt;&gt;"Won",E175&lt;&gt;"Lost",E175&lt;&gt;"Open"),1,0)+IF(AND(E175="Open",H175&lt;&gt;""),1,0)+IF(AND(E175&lt;&gt;"Open",OR(NOT(ISNUMBER(H175)),H175&lt;D175,H175&gt;R175)),1,0)+IF(AND(F175&lt;&gt;"",OR(NOT(ISNUMBER(F175)),F175&lt;0)),1,0)+IF(AND(I175&lt;&gt;"",OR(NOT(ISNUMBER(I175)),I175&lt;0)),1,0)+IF(AND(J175&lt;&gt;"",OR(NOT(ISNUMBER(J175)),J175&lt;0)),1,0)+IF(AND(K175&lt;&gt;"",OR(NOT(ISNUMBER(K175)),K175&lt;0)),1,0)+IF(OR(G175="",G175&lt;&gt;IFERROR(INDEX('Cohorts'!$Q$2:$Q$201,MATCH(C175,'Cohorts'!$A$2:$A$201,0)),""),L175=""),1,0)+IF(AND(E175&lt;&gt;"Won",OR(I175&lt;&gt;"",J175&lt;&gt;"",K175&lt;&gt;"")),1,0)))</x:f>
        <x:v>0</x:v>
      </x:c>
      <x:c r="Q175" s="23" t="str">
        <x:f>IF(B175="","",IFERROR(INDEX('Meetings'!$K$2:$K$201,MATCH(B175,'Meetings'!$A$2:$A$201,0)),""))</x:f>
      </x:c>
      <x:c r="R175" s="23" t="str">
        <x:f>IF(C175="","",IFERROR(INDEX('Cohorts'!$F$2:$F$201,MATCH(C175,'Cohorts'!$A$2:$A$201,0)),""))</x:f>
      </x:c>
    </x:row>
    <x:row r="176" ht="60" customHeight="1">
      <x:c r="A176" s="23"/>
      <x:c r="B176" s="23"/>
      <x:c r="C176" s="25" t="str">
        <x:f>IF(B176="","",IFERROR(INDEX('Meetings'!$B$2:$B$201,MATCH(B176,'Meetings'!$A$2:$A$201,0)),""))</x:f>
      </x:c>
      <x:c r="D176" s="24"/>
      <x:c r="E176" s="23"/>
      <x:c r="F176" s="27"/>
      <x:c r="G176" s="23"/>
      <x:c r="H176" s="24"/>
      <x:c r="I176" s="27"/>
      <x:c r="J176" s="27"/>
      <x:c r="K176" s="27"/>
      <x:c r="L176" s="23"/>
      <x:c r="M176" s="23"/>
      <x:c r="N176" s="24"/>
      <x:c r="O176" s="23"/>
      <x:c r="P176" s="25" t="n">
        <x:f>IF(A176="",IF(OR(B176&lt;&gt;"",COUNTA(D176:O176)&gt;0),1,0),(IF(COUNTIF($A$2:$A$201,A176)&gt;1,1,0)+IF(COUNTIF($B$2:$B$201,B176)&gt;1,1,0)+IF(COUNTIF('Meetings'!$A$2:$A$201,B176)&lt;&gt;1,1,0)+IF(IFERROR(INDEX('Meetings'!$J$2:$J$201,MATCH(B176,'Meetings'!$A$2:$A$201,0)),"")&lt;&gt;"Accepted",1,0)+IF(OR(NOT(ISNUMBER(D176)),D176&lt;Q176,D176&gt;R176),1,0)+IF(AND(E176&lt;&gt;"Won",E176&lt;&gt;"Lost",E176&lt;&gt;"Open"),1,0)+IF(AND(E176="Open",H176&lt;&gt;""),1,0)+IF(AND(E176&lt;&gt;"Open",OR(NOT(ISNUMBER(H176)),H176&lt;D176,H176&gt;R176)),1,0)+IF(AND(F176&lt;&gt;"",OR(NOT(ISNUMBER(F176)),F176&lt;0)),1,0)+IF(AND(I176&lt;&gt;"",OR(NOT(ISNUMBER(I176)),I176&lt;0)),1,0)+IF(AND(J176&lt;&gt;"",OR(NOT(ISNUMBER(J176)),J176&lt;0)),1,0)+IF(AND(K176&lt;&gt;"",OR(NOT(ISNUMBER(K176)),K176&lt;0)),1,0)+IF(OR(G176="",G176&lt;&gt;IFERROR(INDEX('Cohorts'!$Q$2:$Q$201,MATCH(C176,'Cohorts'!$A$2:$A$201,0)),""),L176=""),1,0)+IF(AND(E176&lt;&gt;"Won",OR(I176&lt;&gt;"",J176&lt;&gt;"",K176&lt;&gt;"")),1,0)))</x:f>
        <x:v>0</x:v>
      </x:c>
      <x:c r="Q176" s="23" t="str">
        <x:f>IF(B176="","",IFERROR(INDEX('Meetings'!$K$2:$K$201,MATCH(B176,'Meetings'!$A$2:$A$201,0)),""))</x:f>
      </x:c>
      <x:c r="R176" s="23" t="str">
        <x:f>IF(C176="","",IFERROR(INDEX('Cohorts'!$F$2:$F$201,MATCH(C176,'Cohorts'!$A$2:$A$201,0)),""))</x:f>
      </x:c>
    </x:row>
    <x:row r="177" ht="60" customHeight="1">
      <x:c r="A177" s="23"/>
      <x:c r="B177" s="23"/>
      <x:c r="C177" s="25" t="str">
        <x:f>IF(B177="","",IFERROR(INDEX('Meetings'!$B$2:$B$201,MATCH(B177,'Meetings'!$A$2:$A$201,0)),""))</x:f>
      </x:c>
      <x:c r="D177" s="24"/>
      <x:c r="E177" s="23"/>
      <x:c r="F177" s="27"/>
      <x:c r="G177" s="23"/>
      <x:c r="H177" s="24"/>
      <x:c r="I177" s="27"/>
      <x:c r="J177" s="27"/>
      <x:c r="K177" s="27"/>
      <x:c r="L177" s="23"/>
      <x:c r="M177" s="23"/>
      <x:c r="N177" s="24"/>
      <x:c r="O177" s="23"/>
      <x:c r="P177" s="25" t="n">
        <x:f>IF(A177="",IF(OR(B177&lt;&gt;"",COUNTA(D177:O177)&gt;0),1,0),(IF(COUNTIF($A$2:$A$201,A177)&gt;1,1,0)+IF(COUNTIF($B$2:$B$201,B177)&gt;1,1,0)+IF(COUNTIF('Meetings'!$A$2:$A$201,B177)&lt;&gt;1,1,0)+IF(IFERROR(INDEX('Meetings'!$J$2:$J$201,MATCH(B177,'Meetings'!$A$2:$A$201,0)),"")&lt;&gt;"Accepted",1,0)+IF(OR(NOT(ISNUMBER(D177)),D177&lt;Q177,D177&gt;R177),1,0)+IF(AND(E177&lt;&gt;"Won",E177&lt;&gt;"Lost",E177&lt;&gt;"Open"),1,0)+IF(AND(E177="Open",H177&lt;&gt;""),1,0)+IF(AND(E177&lt;&gt;"Open",OR(NOT(ISNUMBER(H177)),H177&lt;D177,H177&gt;R177)),1,0)+IF(AND(F177&lt;&gt;"",OR(NOT(ISNUMBER(F177)),F177&lt;0)),1,0)+IF(AND(I177&lt;&gt;"",OR(NOT(ISNUMBER(I177)),I177&lt;0)),1,0)+IF(AND(J177&lt;&gt;"",OR(NOT(ISNUMBER(J177)),J177&lt;0)),1,0)+IF(AND(K177&lt;&gt;"",OR(NOT(ISNUMBER(K177)),K177&lt;0)),1,0)+IF(OR(G177="",G177&lt;&gt;IFERROR(INDEX('Cohorts'!$Q$2:$Q$201,MATCH(C177,'Cohorts'!$A$2:$A$201,0)),""),L177=""),1,0)+IF(AND(E177&lt;&gt;"Won",OR(I177&lt;&gt;"",J177&lt;&gt;"",K177&lt;&gt;"")),1,0)))</x:f>
        <x:v>0</x:v>
      </x:c>
      <x:c r="Q177" s="23" t="str">
        <x:f>IF(B177="","",IFERROR(INDEX('Meetings'!$K$2:$K$201,MATCH(B177,'Meetings'!$A$2:$A$201,0)),""))</x:f>
      </x:c>
      <x:c r="R177" s="23" t="str">
        <x:f>IF(C177="","",IFERROR(INDEX('Cohorts'!$F$2:$F$201,MATCH(C177,'Cohorts'!$A$2:$A$201,0)),""))</x:f>
      </x:c>
    </x:row>
    <x:row r="178" ht="60" customHeight="1">
      <x:c r="A178" s="23"/>
      <x:c r="B178" s="23"/>
      <x:c r="C178" s="25" t="str">
        <x:f>IF(B178="","",IFERROR(INDEX('Meetings'!$B$2:$B$201,MATCH(B178,'Meetings'!$A$2:$A$201,0)),""))</x:f>
      </x:c>
      <x:c r="D178" s="24"/>
      <x:c r="E178" s="23"/>
      <x:c r="F178" s="27"/>
      <x:c r="G178" s="23"/>
      <x:c r="H178" s="24"/>
      <x:c r="I178" s="27"/>
      <x:c r="J178" s="27"/>
      <x:c r="K178" s="27"/>
      <x:c r="L178" s="23"/>
      <x:c r="M178" s="23"/>
      <x:c r="N178" s="24"/>
      <x:c r="O178" s="23"/>
      <x:c r="P178" s="25" t="n">
        <x:f>IF(A178="",IF(OR(B178&lt;&gt;"",COUNTA(D178:O178)&gt;0),1,0),(IF(COUNTIF($A$2:$A$201,A178)&gt;1,1,0)+IF(COUNTIF($B$2:$B$201,B178)&gt;1,1,0)+IF(COUNTIF('Meetings'!$A$2:$A$201,B178)&lt;&gt;1,1,0)+IF(IFERROR(INDEX('Meetings'!$J$2:$J$201,MATCH(B178,'Meetings'!$A$2:$A$201,0)),"")&lt;&gt;"Accepted",1,0)+IF(OR(NOT(ISNUMBER(D178)),D178&lt;Q178,D178&gt;R178),1,0)+IF(AND(E178&lt;&gt;"Won",E178&lt;&gt;"Lost",E178&lt;&gt;"Open"),1,0)+IF(AND(E178="Open",H178&lt;&gt;""),1,0)+IF(AND(E178&lt;&gt;"Open",OR(NOT(ISNUMBER(H178)),H178&lt;D178,H178&gt;R178)),1,0)+IF(AND(F178&lt;&gt;"",OR(NOT(ISNUMBER(F178)),F178&lt;0)),1,0)+IF(AND(I178&lt;&gt;"",OR(NOT(ISNUMBER(I178)),I178&lt;0)),1,0)+IF(AND(J178&lt;&gt;"",OR(NOT(ISNUMBER(J178)),J178&lt;0)),1,0)+IF(AND(K178&lt;&gt;"",OR(NOT(ISNUMBER(K178)),K178&lt;0)),1,0)+IF(OR(G178="",G178&lt;&gt;IFERROR(INDEX('Cohorts'!$Q$2:$Q$201,MATCH(C178,'Cohorts'!$A$2:$A$201,0)),""),L178=""),1,0)+IF(AND(E178&lt;&gt;"Won",OR(I178&lt;&gt;"",J178&lt;&gt;"",K178&lt;&gt;"")),1,0)))</x:f>
        <x:v>0</x:v>
      </x:c>
      <x:c r="Q178" s="23" t="str">
        <x:f>IF(B178="","",IFERROR(INDEX('Meetings'!$K$2:$K$201,MATCH(B178,'Meetings'!$A$2:$A$201,0)),""))</x:f>
      </x:c>
      <x:c r="R178" s="23" t="str">
        <x:f>IF(C178="","",IFERROR(INDEX('Cohorts'!$F$2:$F$201,MATCH(C178,'Cohorts'!$A$2:$A$201,0)),""))</x:f>
      </x:c>
    </x:row>
    <x:row r="179" ht="60" customHeight="1">
      <x:c r="A179" s="23"/>
      <x:c r="B179" s="23"/>
      <x:c r="C179" s="25" t="str">
        <x:f>IF(B179="","",IFERROR(INDEX('Meetings'!$B$2:$B$201,MATCH(B179,'Meetings'!$A$2:$A$201,0)),""))</x:f>
      </x:c>
      <x:c r="D179" s="24"/>
      <x:c r="E179" s="23"/>
      <x:c r="F179" s="27"/>
      <x:c r="G179" s="23"/>
      <x:c r="H179" s="24"/>
      <x:c r="I179" s="27"/>
      <x:c r="J179" s="27"/>
      <x:c r="K179" s="27"/>
      <x:c r="L179" s="23"/>
      <x:c r="M179" s="23"/>
      <x:c r="N179" s="24"/>
      <x:c r="O179" s="23"/>
      <x:c r="P179" s="25" t="n">
        <x:f>IF(A179="",IF(OR(B179&lt;&gt;"",COUNTA(D179:O179)&gt;0),1,0),(IF(COUNTIF($A$2:$A$201,A179)&gt;1,1,0)+IF(COUNTIF($B$2:$B$201,B179)&gt;1,1,0)+IF(COUNTIF('Meetings'!$A$2:$A$201,B179)&lt;&gt;1,1,0)+IF(IFERROR(INDEX('Meetings'!$J$2:$J$201,MATCH(B179,'Meetings'!$A$2:$A$201,0)),"")&lt;&gt;"Accepted",1,0)+IF(OR(NOT(ISNUMBER(D179)),D179&lt;Q179,D179&gt;R179),1,0)+IF(AND(E179&lt;&gt;"Won",E179&lt;&gt;"Lost",E179&lt;&gt;"Open"),1,0)+IF(AND(E179="Open",H179&lt;&gt;""),1,0)+IF(AND(E179&lt;&gt;"Open",OR(NOT(ISNUMBER(H179)),H179&lt;D179,H179&gt;R179)),1,0)+IF(AND(F179&lt;&gt;"",OR(NOT(ISNUMBER(F179)),F179&lt;0)),1,0)+IF(AND(I179&lt;&gt;"",OR(NOT(ISNUMBER(I179)),I179&lt;0)),1,0)+IF(AND(J179&lt;&gt;"",OR(NOT(ISNUMBER(J179)),J179&lt;0)),1,0)+IF(AND(K179&lt;&gt;"",OR(NOT(ISNUMBER(K179)),K179&lt;0)),1,0)+IF(OR(G179="",G179&lt;&gt;IFERROR(INDEX('Cohorts'!$Q$2:$Q$201,MATCH(C179,'Cohorts'!$A$2:$A$201,0)),""),L179=""),1,0)+IF(AND(E179&lt;&gt;"Won",OR(I179&lt;&gt;"",J179&lt;&gt;"",K179&lt;&gt;"")),1,0)))</x:f>
        <x:v>0</x:v>
      </x:c>
      <x:c r="Q179" s="23" t="str">
        <x:f>IF(B179="","",IFERROR(INDEX('Meetings'!$K$2:$K$201,MATCH(B179,'Meetings'!$A$2:$A$201,0)),""))</x:f>
      </x:c>
      <x:c r="R179" s="23" t="str">
        <x:f>IF(C179="","",IFERROR(INDEX('Cohorts'!$F$2:$F$201,MATCH(C179,'Cohorts'!$A$2:$A$201,0)),""))</x:f>
      </x:c>
    </x:row>
    <x:row r="180" ht="60" customHeight="1">
      <x:c r="A180" s="23"/>
      <x:c r="B180" s="23"/>
      <x:c r="C180" s="25" t="str">
        <x:f>IF(B180="","",IFERROR(INDEX('Meetings'!$B$2:$B$201,MATCH(B180,'Meetings'!$A$2:$A$201,0)),""))</x:f>
      </x:c>
      <x:c r="D180" s="24"/>
      <x:c r="E180" s="23"/>
      <x:c r="F180" s="27"/>
      <x:c r="G180" s="23"/>
      <x:c r="H180" s="24"/>
      <x:c r="I180" s="27"/>
      <x:c r="J180" s="27"/>
      <x:c r="K180" s="27"/>
      <x:c r="L180" s="23"/>
      <x:c r="M180" s="23"/>
      <x:c r="N180" s="24"/>
      <x:c r="O180" s="23"/>
      <x:c r="P180" s="25" t="n">
        <x:f>IF(A180="",IF(OR(B180&lt;&gt;"",COUNTA(D180:O180)&gt;0),1,0),(IF(COUNTIF($A$2:$A$201,A180)&gt;1,1,0)+IF(COUNTIF($B$2:$B$201,B180)&gt;1,1,0)+IF(COUNTIF('Meetings'!$A$2:$A$201,B180)&lt;&gt;1,1,0)+IF(IFERROR(INDEX('Meetings'!$J$2:$J$201,MATCH(B180,'Meetings'!$A$2:$A$201,0)),"")&lt;&gt;"Accepted",1,0)+IF(OR(NOT(ISNUMBER(D180)),D180&lt;Q180,D180&gt;R180),1,0)+IF(AND(E180&lt;&gt;"Won",E180&lt;&gt;"Lost",E180&lt;&gt;"Open"),1,0)+IF(AND(E180="Open",H180&lt;&gt;""),1,0)+IF(AND(E180&lt;&gt;"Open",OR(NOT(ISNUMBER(H180)),H180&lt;D180,H180&gt;R180)),1,0)+IF(AND(F180&lt;&gt;"",OR(NOT(ISNUMBER(F180)),F180&lt;0)),1,0)+IF(AND(I180&lt;&gt;"",OR(NOT(ISNUMBER(I180)),I180&lt;0)),1,0)+IF(AND(J180&lt;&gt;"",OR(NOT(ISNUMBER(J180)),J180&lt;0)),1,0)+IF(AND(K180&lt;&gt;"",OR(NOT(ISNUMBER(K180)),K180&lt;0)),1,0)+IF(OR(G180="",G180&lt;&gt;IFERROR(INDEX('Cohorts'!$Q$2:$Q$201,MATCH(C180,'Cohorts'!$A$2:$A$201,0)),""),L180=""),1,0)+IF(AND(E180&lt;&gt;"Won",OR(I180&lt;&gt;"",J180&lt;&gt;"",K180&lt;&gt;"")),1,0)))</x:f>
        <x:v>0</x:v>
      </x:c>
      <x:c r="Q180" s="23" t="str">
        <x:f>IF(B180="","",IFERROR(INDEX('Meetings'!$K$2:$K$201,MATCH(B180,'Meetings'!$A$2:$A$201,0)),""))</x:f>
      </x:c>
      <x:c r="R180" s="23" t="str">
        <x:f>IF(C180="","",IFERROR(INDEX('Cohorts'!$F$2:$F$201,MATCH(C180,'Cohorts'!$A$2:$A$201,0)),""))</x:f>
      </x:c>
    </x:row>
    <x:row r="181" ht="60" customHeight="1">
      <x:c r="A181" s="23"/>
      <x:c r="B181" s="23"/>
      <x:c r="C181" s="25" t="str">
        <x:f>IF(B181="","",IFERROR(INDEX('Meetings'!$B$2:$B$201,MATCH(B181,'Meetings'!$A$2:$A$201,0)),""))</x:f>
      </x:c>
      <x:c r="D181" s="24"/>
      <x:c r="E181" s="23"/>
      <x:c r="F181" s="27"/>
      <x:c r="G181" s="23"/>
      <x:c r="H181" s="24"/>
      <x:c r="I181" s="27"/>
      <x:c r="J181" s="27"/>
      <x:c r="K181" s="27"/>
      <x:c r="L181" s="23"/>
      <x:c r="M181" s="23"/>
      <x:c r="N181" s="24"/>
      <x:c r="O181" s="23"/>
      <x:c r="P181" s="25" t="n">
        <x:f>IF(A181="",IF(OR(B181&lt;&gt;"",COUNTA(D181:O181)&gt;0),1,0),(IF(COUNTIF($A$2:$A$201,A181)&gt;1,1,0)+IF(COUNTIF($B$2:$B$201,B181)&gt;1,1,0)+IF(COUNTIF('Meetings'!$A$2:$A$201,B181)&lt;&gt;1,1,0)+IF(IFERROR(INDEX('Meetings'!$J$2:$J$201,MATCH(B181,'Meetings'!$A$2:$A$201,0)),"")&lt;&gt;"Accepted",1,0)+IF(OR(NOT(ISNUMBER(D181)),D181&lt;Q181,D181&gt;R181),1,0)+IF(AND(E181&lt;&gt;"Won",E181&lt;&gt;"Lost",E181&lt;&gt;"Open"),1,0)+IF(AND(E181="Open",H181&lt;&gt;""),1,0)+IF(AND(E181&lt;&gt;"Open",OR(NOT(ISNUMBER(H181)),H181&lt;D181,H181&gt;R181)),1,0)+IF(AND(F181&lt;&gt;"",OR(NOT(ISNUMBER(F181)),F181&lt;0)),1,0)+IF(AND(I181&lt;&gt;"",OR(NOT(ISNUMBER(I181)),I181&lt;0)),1,0)+IF(AND(J181&lt;&gt;"",OR(NOT(ISNUMBER(J181)),J181&lt;0)),1,0)+IF(AND(K181&lt;&gt;"",OR(NOT(ISNUMBER(K181)),K181&lt;0)),1,0)+IF(OR(G181="",G181&lt;&gt;IFERROR(INDEX('Cohorts'!$Q$2:$Q$201,MATCH(C181,'Cohorts'!$A$2:$A$201,0)),""),L181=""),1,0)+IF(AND(E181&lt;&gt;"Won",OR(I181&lt;&gt;"",J181&lt;&gt;"",K181&lt;&gt;"")),1,0)))</x:f>
        <x:v>0</x:v>
      </x:c>
      <x:c r="Q181" s="23" t="str">
        <x:f>IF(B181="","",IFERROR(INDEX('Meetings'!$K$2:$K$201,MATCH(B181,'Meetings'!$A$2:$A$201,0)),""))</x:f>
      </x:c>
      <x:c r="R181" s="23" t="str">
        <x:f>IF(C181="","",IFERROR(INDEX('Cohorts'!$F$2:$F$201,MATCH(C181,'Cohorts'!$A$2:$A$201,0)),""))</x:f>
      </x:c>
    </x:row>
    <x:row r="182" ht="60" customHeight="1">
      <x:c r="A182" s="23"/>
      <x:c r="B182" s="23"/>
      <x:c r="C182" s="25" t="str">
        <x:f>IF(B182="","",IFERROR(INDEX('Meetings'!$B$2:$B$201,MATCH(B182,'Meetings'!$A$2:$A$201,0)),""))</x:f>
      </x:c>
      <x:c r="D182" s="24"/>
      <x:c r="E182" s="23"/>
      <x:c r="F182" s="27"/>
      <x:c r="G182" s="23"/>
      <x:c r="H182" s="24"/>
      <x:c r="I182" s="27"/>
      <x:c r="J182" s="27"/>
      <x:c r="K182" s="27"/>
      <x:c r="L182" s="23"/>
      <x:c r="M182" s="23"/>
      <x:c r="N182" s="24"/>
      <x:c r="O182" s="23"/>
      <x:c r="P182" s="25" t="n">
        <x:f>IF(A182="",IF(OR(B182&lt;&gt;"",COUNTA(D182:O182)&gt;0),1,0),(IF(COUNTIF($A$2:$A$201,A182)&gt;1,1,0)+IF(COUNTIF($B$2:$B$201,B182)&gt;1,1,0)+IF(COUNTIF('Meetings'!$A$2:$A$201,B182)&lt;&gt;1,1,0)+IF(IFERROR(INDEX('Meetings'!$J$2:$J$201,MATCH(B182,'Meetings'!$A$2:$A$201,0)),"")&lt;&gt;"Accepted",1,0)+IF(OR(NOT(ISNUMBER(D182)),D182&lt;Q182,D182&gt;R182),1,0)+IF(AND(E182&lt;&gt;"Won",E182&lt;&gt;"Lost",E182&lt;&gt;"Open"),1,0)+IF(AND(E182="Open",H182&lt;&gt;""),1,0)+IF(AND(E182&lt;&gt;"Open",OR(NOT(ISNUMBER(H182)),H182&lt;D182,H182&gt;R182)),1,0)+IF(AND(F182&lt;&gt;"",OR(NOT(ISNUMBER(F182)),F182&lt;0)),1,0)+IF(AND(I182&lt;&gt;"",OR(NOT(ISNUMBER(I182)),I182&lt;0)),1,0)+IF(AND(J182&lt;&gt;"",OR(NOT(ISNUMBER(J182)),J182&lt;0)),1,0)+IF(AND(K182&lt;&gt;"",OR(NOT(ISNUMBER(K182)),K182&lt;0)),1,0)+IF(OR(G182="",G182&lt;&gt;IFERROR(INDEX('Cohorts'!$Q$2:$Q$201,MATCH(C182,'Cohorts'!$A$2:$A$201,0)),""),L182=""),1,0)+IF(AND(E182&lt;&gt;"Won",OR(I182&lt;&gt;"",J182&lt;&gt;"",K182&lt;&gt;"")),1,0)))</x:f>
        <x:v>0</x:v>
      </x:c>
      <x:c r="Q182" s="23" t="str">
        <x:f>IF(B182="","",IFERROR(INDEX('Meetings'!$K$2:$K$201,MATCH(B182,'Meetings'!$A$2:$A$201,0)),""))</x:f>
      </x:c>
      <x:c r="R182" s="23" t="str">
        <x:f>IF(C182="","",IFERROR(INDEX('Cohorts'!$F$2:$F$201,MATCH(C182,'Cohorts'!$A$2:$A$201,0)),""))</x:f>
      </x:c>
    </x:row>
    <x:row r="183" ht="60" customHeight="1">
      <x:c r="A183" s="23"/>
      <x:c r="B183" s="23"/>
      <x:c r="C183" s="25" t="str">
        <x:f>IF(B183="","",IFERROR(INDEX('Meetings'!$B$2:$B$201,MATCH(B183,'Meetings'!$A$2:$A$201,0)),""))</x:f>
      </x:c>
      <x:c r="D183" s="24"/>
      <x:c r="E183" s="23"/>
      <x:c r="F183" s="27"/>
      <x:c r="G183" s="23"/>
      <x:c r="H183" s="24"/>
      <x:c r="I183" s="27"/>
      <x:c r="J183" s="27"/>
      <x:c r="K183" s="27"/>
      <x:c r="L183" s="23"/>
      <x:c r="M183" s="23"/>
      <x:c r="N183" s="24"/>
      <x:c r="O183" s="23"/>
      <x:c r="P183" s="25" t="n">
        <x:f>IF(A183="",IF(OR(B183&lt;&gt;"",COUNTA(D183:O183)&gt;0),1,0),(IF(COUNTIF($A$2:$A$201,A183)&gt;1,1,0)+IF(COUNTIF($B$2:$B$201,B183)&gt;1,1,0)+IF(COUNTIF('Meetings'!$A$2:$A$201,B183)&lt;&gt;1,1,0)+IF(IFERROR(INDEX('Meetings'!$J$2:$J$201,MATCH(B183,'Meetings'!$A$2:$A$201,0)),"")&lt;&gt;"Accepted",1,0)+IF(OR(NOT(ISNUMBER(D183)),D183&lt;Q183,D183&gt;R183),1,0)+IF(AND(E183&lt;&gt;"Won",E183&lt;&gt;"Lost",E183&lt;&gt;"Open"),1,0)+IF(AND(E183="Open",H183&lt;&gt;""),1,0)+IF(AND(E183&lt;&gt;"Open",OR(NOT(ISNUMBER(H183)),H183&lt;D183,H183&gt;R183)),1,0)+IF(AND(F183&lt;&gt;"",OR(NOT(ISNUMBER(F183)),F183&lt;0)),1,0)+IF(AND(I183&lt;&gt;"",OR(NOT(ISNUMBER(I183)),I183&lt;0)),1,0)+IF(AND(J183&lt;&gt;"",OR(NOT(ISNUMBER(J183)),J183&lt;0)),1,0)+IF(AND(K183&lt;&gt;"",OR(NOT(ISNUMBER(K183)),K183&lt;0)),1,0)+IF(OR(G183="",G183&lt;&gt;IFERROR(INDEX('Cohorts'!$Q$2:$Q$201,MATCH(C183,'Cohorts'!$A$2:$A$201,0)),""),L183=""),1,0)+IF(AND(E183&lt;&gt;"Won",OR(I183&lt;&gt;"",J183&lt;&gt;"",K183&lt;&gt;"")),1,0)))</x:f>
        <x:v>0</x:v>
      </x:c>
      <x:c r="Q183" s="23" t="str">
        <x:f>IF(B183="","",IFERROR(INDEX('Meetings'!$K$2:$K$201,MATCH(B183,'Meetings'!$A$2:$A$201,0)),""))</x:f>
      </x:c>
      <x:c r="R183" s="23" t="str">
        <x:f>IF(C183="","",IFERROR(INDEX('Cohorts'!$F$2:$F$201,MATCH(C183,'Cohorts'!$A$2:$A$201,0)),""))</x:f>
      </x:c>
    </x:row>
    <x:row r="184" ht="60" customHeight="1">
      <x:c r="A184" s="23"/>
      <x:c r="B184" s="23"/>
      <x:c r="C184" s="25" t="str">
        <x:f>IF(B184="","",IFERROR(INDEX('Meetings'!$B$2:$B$201,MATCH(B184,'Meetings'!$A$2:$A$201,0)),""))</x:f>
      </x:c>
      <x:c r="D184" s="24"/>
      <x:c r="E184" s="23"/>
      <x:c r="F184" s="27"/>
      <x:c r="G184" s="23"/>
      <x:c r="H184" s="24"/>
      <x:c r="I184" s="27"/>
      <x:c r="J184" s="27"/>
      <x:c r="K184" s="27"/>
      <x:c r="L184" s="23"/>
      <x:c r="M184" s="23"/>
      <x:c r="N184" s="24"/>
      <x:c r="O184" s="23"/>
      <x:c r="P184" s="25" t="n">
        <x:f>IF(A184="",IF(OR(B184&lt;&gt;"",COUNTA(D184:O184)&gt;0),1,0),(IF(COUNTIF($A$2:$A$201,A184)&gt;1,1,0)+IF(COUNTIF($B$2:$B$201,B184)&gt;1,1,0)+IF(COUNTIF('Meetings'!$A$2:$A$201,B184)&lt;&gt;1,1,0)+IF(IFERROR(INDEX('Meetings'!$J$2:$J$201,MATCH(B184,'Meetings'!$A$2:$A$201,0)),"")&lt;&gt;"Accepted",1,0)+IF(OR(NOT(ISNUMBER(D184)),D184&lt;Q184,D184&gt;R184),1,0)+IF(AND(E184&lt;&gt;"Won",E184&lt;&gt;"Lost",E184&lt;&gt;"Open"),1,0)+IF(AND(E184="Open",H184&lt;&gt;""),1,0)+IF(AND(E184&lt;&gt;"Open",OR(NOT(ISNUMBER(H184)),H184&lt;D184,H184&gt;R184)),1,0)+IF(AND(F184&lt;&gt;"",OR(NOT(ISNUMBER(F184)),F184&lt;0)),1,0)+IF(AND(I184&lt;&gt;"",OR(NOT(ISNUMBER(I184)),I184&lt;0)),1,0)+IF(AND(J184&lt;&gt;"",OR(NOT(ISNUMBER(J184)),J184&lt;0)),1,0)+IF(AND(K184&lt;&gt;"",OR(NOT(ISNUMBER(K184)),K184&lt;0)),1,0)+IF(OR(G184="",G184&lt;&gt;IFERROR(INDEX('Cohorts'!$Q$2:$Q$201,MATCH(C184,'Cohorts'!$A$2:$A$201,0)),""),L184=""),1,0)+IF(AND(E184&lt;&gt;"Won",OR(I184&lt;&gt;"",J184&lt;&gt;"",K184&lt;&gt;"")),1,0)))</x:f>
        <x:v>0</x:v>
      </x:c>
      <x:c r="Q184" s="23" t="str">
        <x:f>IF(B184="","",IFERROR(INDEX('Meetings'!$K$2:$K$201,MATCH(B184,'Meetings'!$A$2:$A$201,0)),""))</x:f>
      </x:c>
      <x:c r="R184" s="23" t="str">
        <x:f>IF(C184="","",IFERROR(INDEX('Cohorts'!$F$2:$F$201,MATCH(C184,'Cohorts'!$A$2:$A$201,0)),""))</x:f>
      </x:c>
    </x:row>
    <x:row r="185" ht="60" customHeight="1">
      <x:c r="A185" s="23"/>
      <x:c r="B185" s="23"/>
      <x:c r="C185" s="25" t="str">
        <x:f>IF(B185="","",IFERROR(INDEX('Meetings'!$B$2:$B$201,MATCH(B185,'Meetings'!$A$2:$A$201,0)),""))</x:f>
      </x:c>
      <x:c r="D185" s="24"/>
      <x:c r="E185" s="23"/>
      <x:c r="F185" s="27"/>
      <x:c r="G185" s="23"/>
      <x:c r="H185" s="24"/>
      <x:c r="I185" s="27"/>
      <x:c r="J185" s="27"/>
      <x:c r="K185" s="27"/>
      <x:c r="L185" s="23"/>
      <x:c r="M185" s="23"/>
      <x:c r="N185" s="24"/>
      <x:c r="O185" s="23"/>
      <x:c r="P185" s="25" t="n">
        <x:f>IF(A185="",IF(OR(B185&lt;&gt;"",COUNTA(D185:O185)&gt;0),1,0),(IF(COUNTIF($A$2:$A$201,A185)&gt;1,1,0)+IF(COUNTIF($B$2:$B$201,B185)&gt;1,1,0)+IF(COUNTIF('Meetings'!$A$2:$A$201,B185)&lt;&gt;1,1,0)+IF(IFERROR(INDEX('Meetings'!$J$2:$J$201,MATCH(B185,'Meetings'!$A$2:$A$201,0)),"")&lt;&gt;"Accepted",1,0)+IF(OR(NOT(ISNUMBER(D185)),D185&lt;Q185,D185&gt;R185),1,0)+IF(AND(E185&lt;&gt;"Won",E185&lt;&gt;"Lost",E185&lt;&gt;"Open"),1,0)+IF(AND(E185="Open",H185&lt;&gt;""),1,0)+IF(AND(E185&lt;&gt;"Open",OR(NOT(ISNUMBER(H185)),H185&lt;D185,H185&gt;R185)),1,0)+IF(AND(F185&lt;&gt;"",OR(NOT(ISNUMBER(F185)),F185&lt;0)),1,0)+IF(AND(I185&lt;&gt;"",OR(NOT(ISNUMBER(I185)),I185&lt;0)),1,0)+IF(AND(J185&lt;&gt;"",OR(NOT(ISNUMBER(J185)),J185&lt;0)),1,0)+IF(AND(K185&lt;&gt;"",OR(NOT(ISNUMBER(K185)),K185&lt;0)),1,0)+IF(OR(G185="",G185&lt;&gt;IFERROR(INDEX('Cohorts'!$Q$2:$Q$201,MATCH(C185,'Cohorts'!$A$2:$A$201,0)),""),L185=""),1,0)+IF(AND(E185&lt;&gt;"Won",OR(I185&lt;&gt;"",J185&lt;&gt;"",K185&lt;&gt;"")),1,0)))</x:f>
        <x:v>0</x:v>
      </x:c>
      <x:c r="Q185" s="23" t="str">
        <x:f>IF(B185="","",IFERROR(INDEX('Meetings'!$K$2:$K$201,MATCH(B185,'Meetings'!$A$2:$A$201,0)),""))</x:f>
      </x:c>
      <x:c r="R185" s="23" t="str">
        <x:f>IF(C185="","",IFERROR(INDEX('Cohorts'!$F$2:$F$201,MATCH(C185,'Cohorts'!$A$2:$A$201,0)),""))</x:f>
      </x:c>
    </x:row>
    <x:row r="186" ht="60" customHeight="1">
      <x:c r="A186" s="23"/>
      <x:c r="B186" s="23"/>
      <x:c r="C186" s="25" t="str">
        <x:f>IF(B186="","",IFERROR(INDEX('Meetings'!$B$2:$B$201,MATCH(B186,'Meetings'!$A$2:$A$201,0)),""))</x:f>
      </x:c>
      <x:c r="D186" s="24"/>
      <x:c r="E186" s="23"/>
      <x:c r="F186" s="27"/>
      <x:c r="G186" s="23"/>
      <x:c r="H186" s="24"/>
      <x:c r="I186" s="27"/>
      <x:c r="J186" s="27"/>
      <x:c r="K186" s="27"/>
      <x:c r="L186" s="23"/>
      <x:c r="M186" s="23"/>
      <x:c r="N186" s="24"/>
      <x:c r="O186" s="23"/>
      <x:c r="P186" s="25" t="n">
        <x:f>IF(A186="",IF(OR(B186&lt;&gt;"",COUNTA(D186:O186)&gt;0),1,0),(IF(COUNTIF($A$2:$A$201,A186)&gt;1,1,0)+IF(COUNTIF($B$2:$B$201,B186)&gt;1,1,0)+IF(COUNTIF('Meetings'!$A$2:$A$201,B186)&lt;&gt;1,1,0)+IF(IFERROR(INDEX('Meetings'!$J$2:$J$201,MATCH(B186,'Meetings'!$A$2:$A$201,0)),"")&lt;&gt;"Accepted",1,0)+IF(OR(NOT(ISNUMBER(D186)),D186&lt;Q186,D186&gt;R186),1,0)+IF(AND(E186&lt;&gt;"Won",E186&lt;&gt;"Lost",E186&lt;&gt;"Open"),1,0)+IF(AND(E186="Open",H186&lt;&gt;""),1,0)+IF(AND(E186&lt;&gt;"Open",OR(NOT(ISNUMBER(H186)),H186&lt;D186,H186&gt;R186)),1,0)+IF(AND(F186&lt;&gt;"",OR(NOT(ISNUMBER(F186)),F186&lt;0)),1,0)+IF(AND(I186&lt;&gt;"",OR(NOT(ISNUMBER(I186)),I186&lt;0)),1,0)+IF(AND(J186&lt;&gt;"",OR(NOT(ISNUMBER(J186)),J186&lt;0)),1,0)+IF(AND(K186&lt;&gt;"",OR(NOT(ISNUMBER(K186)),K186&lt;0)),1,0)+IF(OR(G186="",G186&lt;&gt;IFERROR(INDEX('Cohorts'!$Q$2:$Q$201,MATCH(C186,'Cohorts'!$A$2:$A$201,0)),""),L186=""),1,0)+IF(AND(E186&lt;&gt;"Won",OR(I186&lt;&gt;"",J186&lt;&gt;"",K186&lt;&gt;"")),1,0)))</x:f>
        <x:v>0</x:v>
      </x:c>
      <x:c r="Q186" s="23" t="str">
        <x:f>IF(B186="","",IFERROR(INDEX('Meetings'!$K$2:$K$201,MATCH(B186,'Meetings'!$A$2:$A$201,0)),""))</x:f>
      </x:c>
      <x:c r="R186" s="23" t="str">
        <x:f>IF(C186="","",IFERROR(INDEX('Cohorts'!$F$2:$F$201,MATCH(C186,'Cohorts'!$A$2:$A$201,0)),""))</x:f>
      </x:c>
    </x:row>
    <x:row r="187" ht="60" customHeight="1">
      <x:c r="A187" s="23"/>
      <x:c r="B187" s="23"/>
      <x:c r="C187" s="25" t="str">
        <x:f>IF(B187="","",IFERROR(INDEX('Meetings'!$B$2:$B$201,MATCH(B187,'Meetings'!$A$2:$A$201,0)),""))</x:f>
      </x:c>
      <x:c r="D187" s="24"/>
      <x:c r="E187" s="23"/>
      <x:c r="F187" s="27"/>
      <x:c r="G187" s="23"/>
      <x:c r="H187" s="24"/>
      <x:c r="I187" s="27"/>
      <x:c r="J187" s="27"/>
      <x:c r="K187" s="27"/>
      <x:c r="L187" s="23"/>
      <x:c r="M187" s="23"/>
      <x:c r="N187" s="24"/>
      <x:c r="O187" s="23"/>
      <x:c r="P187" s="25" t="n">
        <x:f>IF(A187="",IF(OR(B187&lt;&gt;"",COUNTA(D187:O187)&gt;0),1,0),(IF(COUNTIF($A$2:$A$201,A187)&gt;1,1,0)+IF(COUNTIF($B$2:$B$201,B187)&gt;1,1,0)+IF(COUNTIF('Meetings'!$A$2:$A$201,B187)&lt;&gt;1,1,0)+IF(IFERROR(INDEX('Meetings'!$J$2:$J$201,MATCH(B187,'Meetings'!$A$2:$A$201,0)),"")&lt;&gt;"Accepted",1,0)+IF(OR(NOT(ISNUMBER(D187)),D187&lt;Q187,D187&gt;R187),1,0)+IF(AND(E187&lt;&gt;"Won",E187&lt;&gt;"Lost",E187&lt;&gt;"Open"),1,0)+IF(AND(E187="Open",H187&lt;&gt;""),1,0)+IF(AND(E187&lt;&gt;"Open",OR(NOT(ISNUMBER(H187)),H187&lt;D187,H187&gt;R187)),1,0)+IF(AND(F187&lt;&gt;"",OR(NOT(ISNUMBER(F187)),F187&lt;0)),1,0)+IF(AND(I187&lt;&gt;"",OR(NOT(ISNUMBER(I187)),I187&lt;0)),1,0)+IF(AND(J187&lt;&gt;"",OR(NOT(ISNUMBER(J187)),J187&lt;0)),1,0)+IF(AND(K187&lt;&gt;"",OR(NOT(ISNUMBER(K187)),K187&lt;0)),1,0)+IF(OR(G187="",G187&lt;&gt;IFERROR(INDEX('Cohorts'!$Q$2:$Q$201,MATCH(C187,'Cohorts'!$A$2:$A$201,0)),""),L187=""),1,0)+IF(AND(E187&lt;&gt;"Won",OR(I187&lt;&gt;"",J187&lt;&gt;"",K187&lt;&gt;"")),1,0)))</x:f>
        <x:v>0</x:v>
      </x:c>
      <x:c r="Q187" s="23" t="str">
        <x:f>IF(B187="","",IFERROR(INDEX('Meetings'!$K$2:$K$201,MATCH(B187,'Meetings'!$A$2:$A$201,0)),""))</x:f>
      </x:c>
      <x:c r="R187" s="23" t="str">
        <x:f>IF(C187="","",IFERROR(INDEX('Cohorts'!$F$2:$F$201,MATCH(C187,'Cohorts'!$A$2:$A$201,0)),""))</x:f>
      </x:c>
    </x:row>
    <x:row r="188" ht="60" customHeight="1">
      <x:c r="A188" s="23"/>
      <x:c r="B188" s="23"/>
      <x:c r="C188" s="25" t="str">
        <x:f>IF(B188="","",IFERROR(INDEX('Meetings'!$B$2:$B$201,MATCH(B188,'Meetings'!$A$2:$A$201,0)),""))</x:f>
      </x:c>
      <x:c r="D188" s="24"/>
      <x:c r="E188" s="23"/>
      <x:c r="F188" s="27"/>
      <x:c r="G188" s="23"/>
      <x:c r="H188" s="24"/>
      <x:c r="I188" s="27"/>
      <x:c r="J188" s="27"/>
      <x:c r="K188" s="27"/>
      <x:c r="L188" s="23"/>
      <x:c r="M188" s="23"/>
      <x:c r="N188" s="24"/>
      <x:c r="O188" s="23"/>
      <x:c r="P188" s="25" t="n">
        <x:f>IF(A188="",IF(OR(B188&lt;&gt;"",COUNTA(D188:O188)&gt;0),1,0),(IF(COUNTIF($A$2:$A$201,A188)&gt;1,1,0)+IF(COUNTIF($B$2:$B$201,B188)&gt;1,1,0)+IF(COUNTIF('Meetings'!$A$2:$A$201,B188)&lt;&gt;1,1,0)+IF(IFERROR(INDEX('Meetings'!$J$2:$J$201,MATCH(B188,'Meetings'!$A$2:$A$201,0)),"")&lt;&gt;"Accepted",1,0)+IF(OR(NOT(ISNUMBER(D188)),D188&lt;Q188,D188&gt;R188),1,0)+IF(AND(E188&lt;&gt;"Won",E188&lt;&gt;"Lost",E188&lt;&gt;"Open"),1,0)+IF(AND(E188="Open",H188&lt;&gt;""),1,0)+IF(AND(E188&lt;&gt;"Open",OR(NOT(ISNUMBER(H188)),H188&lt;D188,H188&gt;R188)),1,0)+IF(AND(F188&lt;&gt;"",OR(NOT(ISNUMBER(F188)),F188&lt;0)),1,0)+IF(AND(I188&lt;&gt;"",OR(NOT(ISNUMBER(I188)),I188&lt;0)),1,0)+IF(AND(J188&lt;&gt;"",OR(NOT(ISNUMBER(J188)),J188&lt;0)),1,0)+IF(AND(K188&lt;&gt;"",OR(NOT(ISNUMBER(K188)),K188&lt;0)),1,0)+IF(OR(G188="",G188&lt;&gt;IFERROR(INDEX('Cohorts'!$Q$2:$Q$201,MATCH(C188,'Cohorts'!$A$2:$A$201,0)),""),L188=""),1,0)+IF(AND(E188&lt;&gt;"Won",OR(I188&lt;&gt;"",J188&lt;&gt;"",K188&lt;&gt;"")),1,0)))</x:f>
        <x:v>0</x:v>
      </x:c>
      <x:c r="Q188" s="23" t="str">
        <x:f>IF(B188="","",IFERROR(INDEX('Meetings'!$K$2:$K$201,MATCH(B188,'Meetings'!$A$2:$A$201,0)),""))</x:f>
      </x:c>
      <x:c r="R188" s="23" t="str">
        <x:f>IF(C188="","",IFERROR(INDEX('Cohorts'!$F$2:$F$201,MATCH(C188,'Cohorts'!$A$2:$A$201,0)),""))</x:f>
      </x:c>
    </x:row>
    <x:row r="189" ht="60" customHeight="1">
      <x:c r="A189" s="23"/>
      <x:c r="B189" s="23"/>
      <x:c r="C189" s="25" t="str">
        <x:f>IF(B189="","",IFERROR(INDEX('Meetings'!$B$2:$B$201,MATCH(B189,'Meetings'!$A$2:$A$201,0)),""))</x:f>
      </x:c>
      <x:c r="D189" s="24"/>
      <x:c r="E189" s="23"/>
      <x:c r="F189" s="27"/>
      <x:c r="G189" s="23"/>
      <x:c r="H189" s="24"/>
      <x:c r="I189" s="27"/>
      <x:c r="J189" s="27"/>
      <x:c r="K189" s="27"/>
      <x:c r="L189" s="23"/>
      <x:c r="M189" s="23"/>
      <x:c r="N189" s="24"/>
      <x:c r="O189" s="23"/>
      <x:c r="P189" s="25" t="n">
        <x:f>IF(A189="",IF(OR(B189&lt;&gt;"",COUNTA(D189:O189)&gt;0),1,0),(IF(COUNTIF($A$2:$A$201,A189)&gt;1,1,0)+IF(COUNTIF($B$2:$B$201,B189)&gt;1,1,0)+IF(COUNTIF('Meetings'!$A$2:$A$201,B189)&lt;&gt;1,1,0)+IF(IFERROR(INDEX('Meetings'!$J$2:$J$201,MATCH(B189,'Meetings'!$A$2:$A$201,0)),"")&lt;&gt;"Accepted",1,0)+IF(OR(NOT(ISNUMBER(D189)),D189&lt;Q189,D189&gt;R189),1,0)+IF(AND(E189&lt;&gt;"Won",E189&lt;&gt;"Lost",E189&lt;&gt;"Open"),1,0)+IF(AND(E189="Open",H189&lt;&gt;""),1,0)+IF(AND(E189&lt;&gt;"Open",OR(NOT(ISNUMBER(H189)),H189&lt;D189,H189&gt;R189)),1,0)+IF(AND(F189&lt;&gt;"",OR(NOT(ISNUMBER(F189)),F189&lt;0)),1,0)+IF(AND(I189&lt;&gt;"",OR(NOT(ISNUMBER(I189)),I189&lt;0)),1,0)+IF(AND(J189&lt;&gt;"",OR(NOT(ISNUMBER(J189)),J189&lt;0)),1,0)+IF(AND(K189&lt;&gt;"",OR(NOT(ISNUMBER(K189)),K189&lt;0)),1,0)+IF(OR(G189="",G189&lt;&gt;IFERROR(INDEX('Cohorts'!$Q$2:$Q$201,MATCH(C189,'Cohorts'!$A$2:$A$201,0)),""),L189=""),1,0)+IF(AND(E189&lt;&gt;"Won",OR(I189&lt;&gt;"",J189&lt;&gt;"",K189&lt;&gt;"")),1,0)))</x:f>
        <x:v>0</x:v>
      </x:c>
      <x:c r="Q189" s="23" t="str">
        <x:f>IF(B189="","",IFERROR(INDEX('Meetings'!$K$2:$K$201,MATCH(B189,'Meetings'!$A$2:$A$201,0)),""))</x:f>
      </x:c>
      <x:c r="R189" s="23" t="str">
        <x:f>IF(C189="","",IFERROR(INDEX('Cohorts'!$F$2:$F$201,MATCH(C189,'Cohorts'!$A$2:$A$201,0)),""))</x:f>
      </x:c>
    </x:row>
    <x:row r="190" ht="60" customHeight="1">
      <x:c r="A190" s="23"/>
      <x:c r="B190" s="23"/>
      <x:c r="C190" s="25" t="str">
        <x:f>IF(B190="","",IFERROR(INDEX('Meetings'!$B$2:$B$201,MATCH(B190,'Meetings'!$A$2:$A$201,0)),""))</x:f>
      </x:c>
      <x:c r="D190" s="24"/>
      <x:c r="E190" s="23"/>
      <x:c r="F190" s="27"/>
      <x:c r="G190" s="23"/>
      <x:c r="H190" s="24"/>
      <x:c r="I190" s="27"/>
      <x:c r="J190" s="27"/>
      <x:c r="K190" s="27"/>
      <x:c r="L190" s="23"/>
      <x:c r="M190" s="23"/>
      <x:c r="N190" s="24"/>
      <x:c r="O190" s="23"/>
      <x:c r="P190" s="25" t="n">
        <x:f>IF(A190="",IF(OR(B190&lt;&gt;"",COUNTA(D190:O190)&gt;0),1,0),(IF(COUNTIF($A$2:$A$201,A190)&gt;1,1,0)+IF(COUNTIF($B$2:$B$201,B190)&gt;1,1,0)+IF(COUNTIF('Meetings'!$A$2:$A$201,B190)&lt;&gt;1,1,0)+IF(IFERROR(INDEX('Meetings'!$J$2:$J$201,MATCH(B190,'Meetings'!$A$2:$A$201,0)),"")&lt;&gt;"Accepted",1,0)+IF(OR(NOT(ISNUMBER(D190)),D190&lt;Q190,D190&gt;R190),1,0)+IF(AND(E190&lt;&gt;"Won",E190&lt;&gt;"Lost",E190&lt;&gt;"Open"),1,0)+IF(AND(E190="Open",H190&lt;&gt;""),1,0)+IF(AND(E190&lt;&gt;"Open",OR(NOT(ISNUMBER(H190)),H190&lt;D190,H190&gt;R190)),1,0)+IF(AND(F190&lt;&gt;"",OR(NOT(ISNUMBER(F190)),F190&lt;0)),1,0)+IF(AND(I190&lt;&gt;"",OR(NOT(ISNUMBER(I190)),I190&lt;0)),1,0)+IF(AND(J190&lt;&gt;"",OR(NOT(ISNUMBER(J190)),J190&lt;0)),1,0)+IF(AND(K190&lt;&gt;"",OR(NOT(ISNUMBER(K190)),K190&lt;0)),1,0)+IF(OR(G190="",G190&lt;&gt;IFERROR(INDEX('Cohorts'!$Q$2:$Q$201,MATCH(C190,'Cohorts'!$A$2:$A$201,0)),""),L190=""),1,0)+IF(AND(E190&lt;&gt;"Won",OR(I190&lt;&gt;"",J190&lt;&gt;"",K190&lt;&gt;"")),1,0)))</x:f>
        <x:v>0</x:v>
      </x:c>
      <x:c r="Q190" s="23" t="str">
        <x:f>IF(B190="","",IFERROR(INDEX('Meetings'!$K$2:$K$201,MATCH(B190,'Meetings'!$A$2:$A$201,0)),""))</x:f>
      </x:c>
      <x:c r="R190" s="23" t="str">
        <x:f>IF(C190="","",IFERROR(INDEX('Cohorts'!$F$2:$F$201,MATCH(C190,'Cohorts'!$A$2:$A$201,0)),""))</x:f>
      </x:c>
    </x:row>
    <x:row r="191" ht="60" customHeight="1">
      <x:c r="A191" s="23"/>
      <x:c r="B191" s="23"/>
      <x:c r="C191" s="25" t="str">
        <x:f>IF(B191="","",IFERROR(INDEX('Meetings'!$B$2:$B$201,MATCH(B191,'Meetings'!$A$2:$A$201,0)),""))</x:f>
      </x:c>
      <x:c r="D191" s="24"/>
      <x:c r="E191" s="23"/>
      <x:c r="F191" s="27"/>
      <x:c r="G191" s="23"/>
      <x:c r="H191" s="24"/>
      <x:c r="I191" s="27"/>
      <x:c r="J191" s="27"/>
      <x:c r="K191" s="27"/>
      <x:c r="L191" s="23"/>
      <x:c r="M191" s="23"/>
      <x:c r="N191" s="24"/>
      <x:c r="O191" s="23"/>
      <x:c r="P191" s="25" t="n">
        <x:f>IF(A191="",IF(OR(B191&lt;&gt;"",COUNTA(D191:O191)&gt;0),1,0),(IF(COUNTIF($A$2:$A$201,A191)&gt;1,1,0)+IF(COUNTIF($B$2:$B$201,B191)&gt;1,1,0)+IF(COUNTIF('Meetings'!$A$2:$A$201,B191)&lt;&gt;1,1,0)+IF(IFERROR(INDEX('Meetings'!$J$2:$J$201,MATCH(B191,'Meetings'!$A$2:$A$201,0)),"")&lt;&gt;"Accepted",1,0)+IF(OR(NOT(ISNUMBER(D191)),D191&lt;Q191,D191&gt;R191),1,0)+IF(AND(E191&lt;&gt;"Won",E191&lt;&gt;"Lost",E191&lt;&gt;"Open"),1,0)+IF(AND(E191="Open",H191&lt;&gt;""),1,0)+IF(AND(E191&lt;&gt;"Open",OR(NOT(ISNUMBER(H191)),H191&lt;D191,H191&gt;R191)),1,0)+IF(AND(F191&lt;&gt;"",OR(NOT(ISNUMBER(F191)),F191&lt;0)),1,0)+IF(AND(I191&lt;&gt;"",OR(NOT(ISNUMBER(I191)),I191&lt;0)),1,0)+IF(AND(J191&lt;&gt;"",OR(NOT(ISNUMBER(J191)),J191&lt;0)),1,0)+IF(AND(K191&lt;&gt;"",OR(NOT(ISNUMBER(K191)),K191&lt;0)),1,0)+IF(OR(G191="",G191&lt;&gt;IFERROR(INDEX('Cohorts'!$Q$2:$Q$201,MATCH(C191,'Cohorts'!$A$2:$A$201,0)),""),L191=""),1,0)+IF(AND(E191&lt;&gt;"Won",OR(I191&lt;&gt;"",J191&lt;&gt;"",K191&lt;&gt;"")),1,0)))</x:f>
        <x:v>0</x:v>
      </x:c>
      <x:c r="Q191" s="23" t="str">
        <x:f>IF(B191="","",IFERROR(INDEX('Meetings'!$K$2:$K$201,MATCH(B191,'Meetings'!$A$2:$A$201,0)),""))</x:f>
      </x:c>
      <x:c r="R191" s="23" t="str">
        <x:f>IF(C191="","",IFERROR(INDEX('Cohorts'!$F$2:$F$201,MATCH(C191,'Cohorts'!$A$2:$A$201,0)),""))</x:f>
      </x:c>
    </x:row>
    <x:row r="192" ht="60" customHeight="1">
      <x:c r="A192" s="23"/>
      <x:c r="B192" s="23"/>
      <x:c r="C192" s="25" t="str">
        <x:f>IF(B192="","",IFERROR(INDEX('Meetings'!$B$2:$B$201,MATCH(B192,'Meetings'!$A$2:$A$201,0)),""))</x:f>
      </x:c>
      <x:c r="D192" s="24"/>
      <x:c r="E192" s="23"/>
      <x:c r="F192" s="27"/>
      <x:c r="G192" s="23"/>
      <x:c r="H192" s="24"/>
      <x:c r="I192" s="27"/>
      <x:c r="J192" s="27"/>
      <x:c r="K192" s="27"/>
      <x:c r="L192" s="23"/>
      <x:c r="M192" s="23"/>
      <x:c r="N192" s="24"/>
      <x:c r="O192" s="23"/>
      <x:c r="P192" s="25" t="n">
        <x:f>IF(A192="",IF(OR(B192&lt;&gt;"",COUNTA(D192:O192)&gt;0),1,0),(IF(COUNTIF($A$2:$A$201,A192)&gt;1,1,0)+IF(COUNTIF($B$2:$B$201,B192)&gt;1,1,0)+IF(COUNTIF('Meetings'!$A$2:$A$201,B192)&lt;&gt;1,1,0)+IF(IFERROR(INDEX('Meetings'!$J$2:$J$201,MATCH(B192,'Meetings'!$A$2:$A$201,0)),"")&lt;&gt;"Accepted",1,0)+IF(OR(NOT(ISNUMBER(D192)),D192&lt;Q192,D192&gt;R192),1,0)+IF(AND(E192&lt;&gt;"Won",E192&lt;&gt;"Lost",E192&lt;&gt;"Open"),1,0)+IF(AND(E192="Open",H192&lt;&gt;""),1,0)+IF(AND(E192&lt;&gt;"Open",OR(NOT(ISNUMBER(H192)),H192&lt;D192,H192&gt;R192)),1,0)+IF(AND(F192&lt;&gt;"",OR(NOT(ISNUMBER(F192)),F192&lt;0)),1,0)+IF(AND(I192&lt;&gt;"",OR(NOT(ISNUMBER(I192)),I192&lt;0)),1,0)+IF(AND(J192&lt;&gt;"",OR(NOT(ISNUMBER(J192)),J192&lt;0)),1,0)+IF(AND(K192&lt;&gt;"",OR(NOT(ISNUMBER(K192)),K192&lt;0)),1,0)+IF(OR(G192="",G192&lt;&gt;IFERROR(INDEX('Cohorts'!$Q$2:$Q$201,MATCH(C192,'Cohorts'!$A$2:$A$201,0)),""),L192=""),1,0)+IF(AND(E192&lt;&gt;"Won",OR(I192&lt;&gt;"",J192&lt;&gt;"",K192&lt;&gt;"")),1,0)))</x:f>
        <x:v>0</x:v>
      </x:c>
      <x:c r="Q192" s="23" t="str">
        <x:f>IF(B192="","",IFERROR(INDEX('Meetings'!$K$2:$K$201,MATCH(B192,'Meetings'!$A$2:$A$201,0)),""))</x:f>
      </x:c>
      <x:c r="R192" s="23" t="str">
        <x:f>IF(C192="","",IFERROR(INDEX('Cohorts'!$F$2:$F$201,MATCH(C192,'Cohorts'!$A$2:$A$201,0)),""))</x:f>
      </x:c>
    </x:row>
    <x:row r="193" ht="60" customHeight="1">
      <x:c r="A193" s="23"/>
      <x:c r="B193" s="23"/>
      <x:c r="C193" s="25" t="str">
        <x:f>IF(B193="","",IFERROR(INDEX('Meetings'!$B$2:$B$201,MATCH(B193,'Meetings'!$A$2:$A$201,0)),""))</x:f>
      </x:c>
      <x:c r="D193" s="24"/>
      <x:c r="E193" s="23"/>
      <x:c r="F193" s="27"/>
      <x:c r="G193" s="23"/>
      <x:c r="H193" s="24"/>
      <x:c r="I193" s="27"/>
      <x:c r="J193" s="27"/>
      <x:c r="K193" s="27"/>
      <x:c r="L193" s="23"/>
      <x:c r="M193" s="23"/>
      <x:c r="N193" s="24"/>
      <x:c r="O193" s="23"/>
      <x:c r="P193" s="25" t="n">
        <x:f>IF(A193="",IF(OR(B193&lt;&gt;"",COUNTA(D193:O193)&gt;0),1,0),(IF(COUNTIF($A$2:$A$201,A193)&gt;1,1,0)+IF(COUNTIF($B$2:$B$201,B193)&gt;1,1,0)+IF(COUNTIF('Meetings'!$A$2:$A$201,B193)&lt;&gt;1,1,0)+IF(IFERROR(INDEX('Meetings'!$J$2:$J$201,MATCH(B193,'Meetings'!$A$2:$A$201,0)),"")&lt;&gt;"Accepted",1,0)+IF(OR(NOT(ISNUMBER(D193)),D193&lt;Q193,D193&gt;R193),1,0)+IF(AND(E193&lt;&gt;"Won",E193&lt;&gt;"Lost",E193&lt;&gt;"Open"),1,0)+IF(AND(E193="Open",H193&lt;&gt;""),1,0)+IF(AND(E193&lt;&gt;"Open",OR(NOT(ISNUMBER(H193)),H193&lt;D193,H193&gt;R193)),1,0)+IF(AND(F193&lt;&gt;"",OR(NOT(ISNUMBER(F193)),F193&lt;0)),1,0)+IF(AND(I193&lt;&gt;"",OR(NOT(ISNUMBER(I193)),I193&lt;0)),1,0)+IF(AND(J193&lt;&gt;"",OR(NOT(ISNUMBER(J193)),J193&lt;0)),1,0)+IF(AND(K193&lt;&gt;"",OR(NOT(ISNUMBER(K193)),K193&lt;0)),1,0)+IF(OR(G193="",G193&lt;&gt;IFERROR(INDEX('Cohorts'!$Q$2:$Q$201,MATCH(C193,'Cohorts'!$A$2:$A$201,0)),""),L193=""),1,0)+IF(AND(E193&lt;&gt;"Won",OR(I193&lt;&gt;"",J193&lt;&gt;"",K193&lt;&gt;"")),1,0)))</x:f>
        <x:v>0</x:v>
      </x:c>
      <x:c r="Q193" s="23" t="str">
        <x:f>IF(B193="","",IFERROR(INDEX('Meetings'!$K$2:$K$201,MATCH(B193,'Meetings'!$A$2:$A$201,0)),""))</x:f>
      </x:c>
      <x:c r="R193" s="23" t="str">
        <x:f>IF(C193="","",IFERROR(INDEX('Cohorts'!$F$2:$F$201,MATCH(C193,'Cohorts'!$A$2:$A$201,0)),""))</x:f>
      </x:c>
    </x:row>
    <x:row r="194" ht="60" customHeight="1">
      <x:c r="A194" s="23"/>
      <x:c r="B194" s="23"/>
      <x:c r="C194" s="25" t="str">
        <x:f>IF(B194="","",IFERROR(INDEX('Meetings'!$B$2:$B$201,MATCH(B194,'Meetings'!$A$2:$A$201,0)),""))</x:f>
      </x:c>
      <x:c r="D194" s="24"/>
      <x:c r="E194" s="23"/>
      <x:c r="F194" s="27"/>
      <x:c r="G194" s="23"/>
      <x:c r="H194" s="24"/>
      <x:c r="I194" s="27"/>
      <x:c r="J194" s="27"/>
      <x:c r="K194" s="27"/>
      <x:c r="L194" s="23"/>
      <x:c r="M194" s="23"/>
      <x:c r="N194" s="24"/>
      <x:c r="O194" s="23"/>
      <x:c r="P194" s="25" t="n">
        <x:f>IF(A194="",IF(OR(B194&lt;&gt;"",COUNTA(D194:O194)&gt;0),1,0),(IF(COUNTIF($A$2:$A$201,A194)&gt;1,1,0)+IF(COUNTIF($B$2:$B$201,B194)&gt;1,1,0)+IF(COUNTIF('Meetings'!$A$2:$A$201,B194)&lt;&gt;1,1,0)+IF(IFERROR(INDEX('Meetings'!$J$2:$J$201,MATCH(B194,'Meetings'!$A$2:$A$201,0)),"")&lt;&gt;"Accepted",1,0)+IF(OR(NOT(ISNUMBER(D194)),D194&lt;Q194,D194&gt;R194),1,0)+IF(AND(E194&lt;&gt;"Won",E194&lt;&gt;"Lost",E194&lt;&gt;"Open"),1,0)+IF(AND(E194="Open",H194&lt;&gt;""),1,0)+IF(AND(E194&lt;&gt;"Open",OR(NOT(ISNUMBER(H194)),H194&lt;D194,H194&gt;R194)),1,0)+IF(AND(F194&lt;&gt;"",OR(NOT(ISNUMBER(F194)),F194&lt;0)),1,0)+IF(AND(I194&lt;&gt;"",OR(NOT(ISNUMBER(I194)),I194&lt;0)),1,0)+IF(AND(J194&lt;&gt;"",OR(NOT(ISNUMBER(J194)),J194&lt;0)),1,0)+IF(AND(K194&lt;&gt;"",OR(NOT(ISNUMBER(K194)),K194&lt;0)),1,0)+IF(OR(G194="",G194&lt;&gt;IFERROR(INDEX('Cohorts'!$Q$2:$Q$201,MATCH(C194,'Cohorts'!$A$2:$A$201,0)),""),L194=""),1,0)+IF(AND(E194&lt;&gt;"Won",OR(I194&lt;&gt;"",J194&lt;&gt;"",K194&lt;&gt;"")),1,0)))</x:f>
        <x:v>0</x:v>
      </x:c>
      <x:c r="Q194" s="23" t="str">
        <x:f>IF(B194="","",IFERROR(INDEX('Meetings'!$K$2:$K$201,MATCH(B194,'Meetings'!$A$2:$A$201,0)),""))</x:f>
      </x:c>
      <x:c r="R194" s="23" t="str">
        <x:f>IF(C194="","",IFERROR(INDEX('Cohorts'!$F$2:$F$201,MATCH(C194,'Cohorts'!$A$2:$A$201,0)),""))</x:f>
      </x:c>
    </x:row>
    <x:row r="195" ht="60" customHeight="1">
      <x:c r="A195" s="23"/>
      <x:c r="B195" s="23"/>
      <x:c r="C195" s="25" t="str">
        <x:f>IF(B195="","",IFERROR(INDEX('Meetings'!$B$2:$B$201,MATCH(B195,'Meetings'!$A$2:$A$201,0)),""))</x:f>
      </x:c>
      <x:c r="D195" s="24"/>
      <x:c r="E195" s="23"/>
      <x:c r="F195" s="27"/>
      <x:c r="G195" s="23"/>
      <x:c r="H195" s="24"/>
      <x:c r="I195" s="27"/>
      <x:c r="J195" s="27"/>
      <x:c r="K195" s="27"/>
      <x:c r="L195" s="23"/>
      <x:c r="M195" s="23"/>
      <x:c r="N195" s="24"/>
      <x:c r="O195" s="23"/>
      <x:c r="P195" s="25" t="n">
        <x:f>IF(A195="",IF(OR(B195&lt;&gt;"",COUNTA(D195:O195)&gt;0),1,0),(IF(COUNTIF($A$2:$A$201,A195)&gt;1,1,0)+IF(COUNTIF($B$2:$B$201,B195)&gt;1,1,0)+IF(COUNTIF('Meetings'!$A$2:$A$201,B195)&lt;&gt;1,1,0)+IF(IFERROR(INDEX('Meetings'!$J$2:$J$201,MATCH(B195,'Meetings'!$A$2:$A$201,0)),"")&lt;&gt;"Accepted",1,0)+IF(OR(NOT(ISNUMBER(D195)),D195&lt;Q195,D195&gt;R195),1,0)+IF(AND(E195&lt;&gt;"Won",E195&lt;&gt;"Lost",E195&lt;&gt;"Open"),1,0)+IF(AND(E195="Open",H195&lt;&gt;""),1,0)+IF(AND(E195&lt;&gt;"Open",OR(NOT(ISNUMBER(H195)),H195&lt;D195,H195&gt;R195)),1,0)+IF(AND(F195&lt;&gt;"",OR(NOT(ISNUMBER(F195)),F195&lt;0)),1,0)+IF(AND(I195&lt;&gt;"",OR(NOT(ISNUMBER(I195)),I195&lt;0)),1,0)+IF(AND(J195&lt;&gt;"",OR(NOT(ISNUMBER(J195)),J195&lt;0)),1,0)+IF(AND(K195&lt;&gt;"",OR(NOT(ISNUMBER(K195)),K195&lt;0)),1,0)+IF(OR(G195="",G195&lt;&gt;IFERROR(INDEX('Cohorts'!$Q$2:$Q$201,MATCH(C195,'Cohorts'!$A$2:$A$201,0)),""),L195=""),1,0)+IF(AND(E195&lt;&gt;"Won",OR(I195&lt;&gt;"",J195&lt;&gt;"",K195&lt;&gt;"")),1,0)))</x:f>
        <x:v>0</x:v>
      </x:c>
      <x:c r="Q195" s="23" t="str">
        <x:f>IF(B195="","",IFERROR(INDEX('Meetings'!$K$2:$K$201,MATCH(B195,'Meetings'!$A$2:$A$201,0)),""))</x:f>
      </x:c>
      <x:c r="R195" s="23" t="str">
        <x:f>IF(C195="","",IFERROR(INDEX('Cohorts'!$F$2:$F$201,MATCH(C195,'Cohorts'!$A$2:$A$201,0)),""))</x:f>
      </x:c>
    </x:row>
    <x:row r="196" ht="60" customHeight="1">
      <x:c r="A196" s="23"/>
      <x:c r="B196" s="23"/>
      <x:c r="C196" s="25" t="str">
        <x:f>IF(B196="","",IFERROR(INDEX('Meetings'!$B$2:$B$201,MATCH(B196,'Meetings'!$A$2:$A$201,0)),""))</x:f>
      </x:c>
      <x:c r="D196" s="24"/>
      <x:c r="E196" s="23"/>
      <x:c r="F196" s="27"/>
      <x:c r="G196" s="23"/>
      <x:c r="H196" s="24"/>
      <x:c r="I196" s="27"/>
      <x:c r="J196" s="27"/>
      <x:c r="K196" s="27"/>
      <x:c r="L196" s="23"/>
      <x:c r="M196" s="23"/>
      <x:c r="N196" s="24"/>
      <x:c r="O196" s="23"/>
      <x:c r="P196" s="25" t="n">
        <x:f>IF(A196="",IF(OR(B196&lt;&gt;"",COUNTA(D196:O196)&gt;0),1,0),(IF(COUNTIF($A$2:$A$201,A196)&gt;1,1,0)+IF(COUNTIF($B$2:$B$201,B196)&gt;1,1,0)+IF(COUNTIF('Meetings'!$A$2:$A$201,B196)&lt;&gt;1,1,0)+IF(IFERROR(INDEX('Meetings'!$J$2:$J$201,MATCH(B196,'Meetings'!$A$2:$A$201,0)),"")&lt;&gt;"Accepted",1,0)+IF(OR(NOT(ISNUMBER(D196)),D196&lt;Q196,D196&gt;R196),1,0)+IF(AND(E196&lt;&gt;"Won",E196&lt;&gt;"Lost",E196&lt;&gt;"Open"),1,0)+IF(AND(E196="Open",H196&lt;&gt;""),1,0)+IF(AND(E196&lt;&gt;"Open",OR(NOT(ISNUMBER(H196)),H196&lt;D196,H196&gt;R196)),1,0)+IF(AND(F196&lt;&gt;"",OR(NOT(ISNUMBER(F196)),F196&lt;0)),1,0)+IF(AND(I196&lt;&gt;"",OR(NOT(ISNUMBER(I196)),I196&lt;0)),1,0)+IF(AND(J196&lt;&gt;"",OR(NOT(ISNUMBER(J196)),J196&lt;0)),1,0)+IF(AND(K196&lt;&gt;"",OR(NOT(ISNUMBER(K196)),K196&lt;0)),1,0)+IF(OR(G196="",G196&lt;&gt;IFERROR(INDEX('Cohorts'!$Q$2:$Q$201,MATCH(C196,'Cohorts'!$A$2:$A$201,0)),""),L196=""),1,0)+IF(AND(E196&lt;&gt;"Won",OR(I196&lt;&gt;"",J196&lt;&gt;"",K196&lt;&gt;"")),1,0)))</x:f>
        <x:v>0</x:v>
      </x:c>
      <x:c r="Q196" s="23" t="str">
        <x:f>IF(B196="","",IFERROR(INDEX('Meetings'!$K$2:$K$201,MATCH(B196,'Meetings'!$A$2:$A$201,0)),""))</x:f>
      </x:c>
      <x:c r="R196" s="23" t="str">
        <x:f>IF(C196="","",IFERROR(INDEX('Cohorts'!$F$2:$F$201,MATCH(C196,'Cohorts'!$A$2:$A$201,0)),""))</x:f>
      </x:c>
    </x:row>
    <x:row r="197" ht="60" customHeight="1">
      <x:c r="A197" s="23"/>
      <x:c r="B197" s="23"/>
      <x:c r="C197" s="25" t="str">
        <x:f>IF(B197="","",IFERROR(INDEX('Meetings'!$B$2:$B$201,MATCH(B197,'Meetings'!$A$2:$A$201,0)),""))</x:f>
      </x:c>
      <x:c r="D197" s="24"/>
      <x:c r="E197" s="23"/>
      <x:c r="F197" s="27"/>
      <x:c r="G197" s="23"/>
      <x:c r="H197" s="24"/>
      <x:c r="I197" s="27"/>
      <x:c r="J197" s="27"/>
      <x:c r="K197" s="27"/>
      <x:c r="L197" s="23"/>
      <x:c r="M197" s="23"/>
      <x:c r="N197" s="24"/>
      <x:c r="O197" s="23"/>
      <x:c r="P197" s="25" t="n">
        <x:f>IF(A197="",IF(OR(B197&lt;&gt;"",COUNTA(D197:O197)&gt;0),1,0),(IF(COUNTIF($A$2:$A$201,A197)&gt;1,1,0)+IF(COUNTIF($B$2:$B$201,B197)&gt;1,1,0)+IF(COUNTIF('Meetings'!$A$2:$A$201,B197)&lt;&gt;1,1,0)+IF(IFERROR(INDEX('Meetings'!$J$2:$J$201,MATCH(B197,'Meetings'!$A$2:$A$201,0)),"")&lt;&gt;"Accepted",1,0)+IF(OR(NOT(ISNUMBER(D197)),D197&lt;Q197,D197&gt;R197),1,0)+IF(AND(E197&lt;&gt;"Won",E197&lt;&gt;"Lost",E197&lt;&gt;"Open"),1,0)+IF(AND(E197="Open",H197&lt;&gt;""),1,0)+IF(AND(E197&lt;&gt;"Open",OR(NOT(ISNUMBER(H197)),H197&lt;D197,H197&gt;R197)),1,0)+IF(AND(F197&lt;&gt;"",OR(NOT(ISNUMBER(F197)),F197&lt;0)),1,0)+IF(AND(I197&lt;&gt;"",OR(NOT(ISNUMBER(I197)),I197&lt;0)),1,0)+IF(AND(J197&lt;&gt;"",OR(NOT(ISNUMBER(J197)),J197&lt;0)),1,0)+IF(AND(K197&lt;&gt;"",OR(NOT(ISNUMBER(K197)),K197&lt;0)),1,0)+IF(OR(G197="",G197&lt;&gt;IFERROR(INDEX('Cohorts'!$Q$2:$Q$201,MATCH(C197,'Cohorts'!$A$2:$A$201,0)),""),L197=""),1,0)+IF(AND(E197&lt;&gt;"Won",OR(I197&lt;&gt;"",J197&lt;&gt;"",K197&lt;&gt;"")),1,0)))</x:f>
        <x:v>0</x:v>
      </x:c>
      <x:c r="Q197" s="23" t="str">
        <x:f>IF(B197="","",IFERROR(INDEX('Meetings'!$K$2:$K$201,MATCH(B197,'Meetings'!$A$2:$A$201,0)),""))</x:f>
      </x:c>
      <x:c r="R197" s="23" t="str">
        <x:f>IF(C197="","",IFERROR(INDEX('Cohorts'!$F$2:$F$201,MATCH(C197,'Cohorts'!$A$2:$A$201,0)),""))</x:f>
      </x:c>
    </x:row>
    <x:row r="198" ht="60" customHeight="1">
      <x:c r="A198" s="23"/>
      <x:c r="B198" s="23"/>
      <x:c r="C198" s="25" t="str">
        <x:f>IF(B198="","",IFERROR(INDEX('Meetings'!$B$2:$B$201,MATCH(B198,'Meetings'!$A$2:$A$201,0)),""))</x:f>
      </x:c>
      <x:c r="D198" s="24"/>
      <x:c r="E198" s="23"/>
      <x:c r="F198" s="27"/>
      <x:c r="G198" s="23"/>
      <x:c r="H198" s="24"/>
      <x:c r="I198" s="27"/>
      <x:c r="J198" s="27"/>
      <x:c r="K198" s="27"/>
      <x:c r="L198" s="23"/>
      <x:c r="M198" s="23"/>
      <x:c r="N198" s="24"/>
      <x:c r="O198" s="23"/>
      <x:c r="P198" s="25" t="n">
        <x:f>IF(A198="",IF(OR(B198&lt;&gt;"",COUNTA(D198:O198)&gt;0),1,0),(IF(COUNTIF($A$2:$A$201,A198)&gt;1,1,0)+IF(COUNTIF($B$2:$B$201,B198)&gt;1,1,0)+IF(COUNTIF('Meetings'!$A$2:$A$201,B198)&lt;&gt;1,1,0)+IF(IFERROR(INDEX('Meetings'!$J$2:$J$201,MATCH(B198,'Meetings'!$A$2:$A$201,0)),"")&lt;&gt;"Accepted",1,0)+IF(OR(NOT(ISNUMBER(D198)),D198&lt;Q198,D198&gt;R198),1,0)+IF(AND(E198&lt;&gt;"Won",E198&lt;&gt;"Lost",E198&lt;&gt;"Open"),1,0)+IF(AND(E198="Open",H198&lt;&gt;""),1,0)+IF(AND(E198&lt;&gt;"Open",OR(NOT(ISNUMBER(H198)),H198&lt;D198,H198&gt;R198)),1,0)+IF(AND(F198&lt;&gt;"",OR(NOT(ISNUMBER(F198)),F198&lt;0)),1,0)+IF(AND(I198&lt;&gt;"",OR(NOT(ISNUMBER(I198)),I198&lt;0)),1,0)+IF(AND(J198&lt;&gt;"",OR(NOT(ISNUMBER(J198)),J198&lt;0)),1,0)+IF(AND(K198&lt;&gt;"",OR(NOT(ISNUMBER(K198)),K198&lt;0)),1,0)+IF(OR(G198="",G198&lt;&gt;IFERROR(INDEX('Cohorts'!$Q$2:$Q$201,MATCH(C198,'Cohorts'!$A$2:$A$201,0)),""),L198=""),1,0)+IF(AND(E198&lt;&gt;"Won",OR(I198&lt;&gt;"",J198&lt;&gt;"",K198&lt;&gt;"")),1,0)))</x:f>
        <x:v>0</x:v>
      </x:c>
      <x:c r="Q198" s="23" t="str">
        <x:f>IF(B198="","",IFERROR(INDEX('Meetings'!$K$2:$K$201,MATCH(B198,'Meetings'!$A$2:$A$201,0)),""))</x:f>
      </x:c>
      <x:c r="R198" s="23" t="str">
        <x:f>IF(C198="","",IFERROR(INDEX('Cohorts'!$F$2:$F$201,MATCH(C198,'Cohorts'!$A$2:$A$201,0)),""))</x:f>
      </x:c>
    </x:row>
    <x:row r="199" ht="60" customHeight="1">
      <x:c r="A199" s="23"/>
      <x:c r="B199" s="23"/>
      <x:c r="C199" s="25" t="str">
        <x:f>IF(B199="","",IFERROR(INDEX('Meetings'!$B$2:$B$201,MATCH(B199,'Meetings'!$A$2:$A$201,0)),""))</x:f>
      </x:c>
      <x:c r="D199" s="24"/>
      <x:c r="E199" s="23"/>
      <x:c r="F199" s="27"/>
      <x:c r="G199" s="23"/>
      <x:c r="H199" s="24"/>
      <x:c r="I199" s="27"/>
      <x:c r="J199" s="27"/>
      <x:c r="K199" s="27"/>
      <x:c r="L199" s="23"/>
      <x:c r="M199" s="23"/>
      <x:c r="N199" s="24"/>
      <x:c r="O199" s="23"/>
      <x:c r="P199" s="25" t="n">
        <x:f>IF(A199="",IF(OR(B199&lt;&gt;"",COUNTA(D199:O199)&gt;0),1,0),(IF(COUNTIF($A$2:$A$201,A199)&gt;1,1,0)+IF(COUNTIF($B$2:$B$201,B199)&gt;1,1,0)+IF(COUNTIF('Meetings'!$A$2:$A$201,B199)&lt;&gt;1,1,0)+IF(IFERROR(INDEX('Meetings'!$J$2:$J$201,MATCH(B199,'Meetings'!$A$2:$A$201,0)),"")&lt;&gt;"Accepted",1,0)+IF(OR(NOT(ISNUMBER(D199)),D199&lt;Q199,D199&gt;R199),1,0)+IF(AND(E199&lt;&gt;"Won",E199&lt;&gt;"Lost",E199&lt;&gt;"Open"),1,0)+IF(AND(E199="Open",H199&lt;&gt;""),1,0)+IF(AND(E199&lt;&gt;"Open",OR(NOT(ISNUMBER(H199)),H199&lt;D199,H199&gt;R199)),1,0)+IF(AND(F199&lt;&gt;"",OR(NOT(ISNUMBER(F199)),F199&lt;0)),1,0)+IF(AND(I199&lt;&gt;"",OR(NOT(ISNUMBER(I199)),I199&lt;0)),1,0)+IF(AND(J199&lt;&gt;"",OR(NOT(ISNUMBER(J199)),J199&lt;0)),1,0)+IF(AND(K199&lt;&gt;"",OR(NOT(ISNUMBER(K199)),K199&lt;0)),1,0)+IF(OR(G199="",G199&lt;&gt;IFERROR(INDEX('Cohorts'!$Q$2:$Q$201,MATCH(C199,'Cohorts'!$A$2:$A$201,0)),""),L199=""),1,0)+IF(AND(E199&lt;&gt;"Won",OR(I199&lt;&gt;"",J199&lt;&gt;"",K199&lt;&gt;"")),1,0)))</x:f>
        <x:v>0</x:v>
      </x:c>
      <x:c r="Q199" s="23" t="str">
        <x:f>IF(B199="","",IFERROR(INDEX('Meetings'!$K$2:$K$201,MATCH(B199,'Meetings'!$A$2:$A$201,0)),""))</x:f>
      </x:c>
      <x:c r="R199" s="23" t="str">
        <x:f>IF(C199="","",IFERROR(INDEX('Cohorts'!$F$2:$F$201,MATCH(C199,'Cohorts'!$A$2:$A$201,0)),""))</x:f>
      </x:c>
    </x:row>
    <x:row r="200" ht="60" customHeight="1">
      <x:c r="A200" s="23"/>
      <x:c r="B200" s="23"/>
      <x:c r="C200" s="25" t="str">
        <x:f>IF(B200="","",IFERROR(INDEX('Meetings'!$B$2:$B$201,MATCH(B200,'Meetings'!$A$2:$A$201,0)),""))</x:f>
      </x:c>
      <x:c r="D200" s="24"/>
      <x:c r="E200" s="23"/>
      <x:c r="F200" s="27"/>
      <x:c r="G200" s="23"/>
      <x:c r="H200" s="24"/>
      <x:c r="I200" s="27"/>
      <x:c r="J200" s="27"/>
      <x:c r="K200" s="27"/>
      <x:c r="L200" s="23"/>
      <x:c r="M200" s="23"/>
      <x:c r="N200" s="24"/>
      <x:c r="O200" s="23"/>
      <x:c r="P200" s="25" t="n">
        <x:f>IF(A200="",IF(OR(B200&lt;&gt;"",COUNTA(D200:O200)&gt;0),1,0),(IF(COUNTIF($A$2:$A$201,A200)&gt;1,1,0)+IF(COUNTIF($B$2:$B$201,B200)&gt;1,1,0)+IF(COUNTIF('Meetings'!$A$2:$A$201,B200)&lt;&gt;1,1,0)+IF(IFERROR(INDEX('Meetings'!$J$2:$J$201,MATCH(B200,'Meetings'!$A$2:$A$201,0)),"")&lt;&gt;"Accepted",1,0)+IF(OR(NOT(ISNUMBER(D200)),D200&lt;Q200,D200&gt;R200),1,0)+IF(AND(E200&lt;&gt;"Won",E200&lt;&gt;"Lost",E200&lt;&gt;"Open"),1,0)+IF(AND(E200="Open",H200&lt;&gt;""),1,0)+IF(AND(E200&lt;&gt;"Open",OR(NOT(ISNUMBER(H200)),H200&lt;D200,H200&gt;R200)),1,0)+IF(AND(F200&lt;&gt;"",OR(NOT(ISNUMBER(F200)),F200&lt;0)),1,0)+IF(AND(I200&lt;&gt;"",OR(NOT(ISNUMBER(I200)),I200&lt;0)),1,0)+IF(AND(J200&lt;&gt;"",OR(NOT(ISNUMBER(J200)),J200&lt;0)),1,0)+IF(AND(K200&lt;&gt;"",OR(NOT(ISNUMBER(K200)),K200&lt;0)),1,0)+IF(OR(G200="",G200&lt;&gt;IFERROR(INDEX('Cohorts'!$Q$2:$Q$201,MATCH(C200,'Cohorts'!$A$2:$A$201,0)),""),L200=""),1,0)+IF(AND(E200&lt;&gt;"Won",OR(I200&lt;&gt;"",J200&lt;&gt;"",K200&lt;&gt;"")),1,0)))</x:f>
        <x:v>0</x:v>
      </x:c>
      <x:c r="Q200" s="23" t="str">
        <x:f>IF(B200="","",IFERROR(INDEX('Meetings'!$K$2:$K$201,MATCH(B200,'Meetings'!$A$2:$A$201,0)),""))</x:f>
      </x:c>
      <x:c r="R200" s="23" t="str">
        <x:f>IF(C200="","",IFERROR(INDEX('Cohorts'!$F$2:$F$201,MATCH(C200,'Cohorts'!$A$2:$A$201,0)),""))</x:f>
      </x:c>
    </x:row>
    <x:row r="201" ht="60" customHeight="1">
      <x:c r="A201" s="23"/>
      <x:c r="B201" s="23"/>
      <x:c r="C201" s="25" t="str">
        <x:f>IF(B201="","",IFERROR(INDEX('Meetings'!$B$2:$B$201,MATCH(B201,'Meetings'!$A$2:$A$201,0)),""))</x:f>
      </x:c>
      <x:c r="D201" s="24"/>
      <x:c r="E201" s="23"/>
      <x:c r="F201" s="27"/>
      <x:c r="G201" s="23"/>
      <x:c r="H201" s="24"/>
      <x:c r="I201" s="27"/>
      <x:c r="J201" s="27"/>
      <x:c r="K201" s="27"/>
      <x:c r="L201" s="23"/>
      <x:c r="M201" s="23"/>
      <x:c r="N201" s="24"/>
      <x:c r="O201" s="23"/>
      <x:c r="P201" s="25" t="n">
        <x:f>IF(A201="",IF(OR(B201&lt;&gt;"",COUNTA(D201:O201)&gt;0),1,0),(IF(COUNTIF($A$2:$A$201,A201)&gt;1,1,0)+IF(COUNTIF($B$2:$B$201,B201)&gt;1,1,0)+IF(COUNTIF('Meetings'!$A$2:$A$201,B201)&lt;&gt;1,1,0)+IF(IFERROR(INDEX('Meetings'!$J$2:$J$201,MATCH(B201,'Meetings'!$A$2:$A$201,0)),"")&lt;&gt;"Accepted",1,0)+IF(OR(NOT(ISNUMBER(D201)),D201&lt;Q201,D201&gt;R201),1,0)+IF(AND(E201&lt;&gt;"Won",E201&lt;&gt;"Lost",E201&lt;&gt;"Open"),1,0)+IF(AND(E201="Open",H201&lt;&gt;""),1,0)+IF(AND(E201&lt;&gt;"Open",OR(NOT(ISNUMBER(H201)),H201&lt;D201,H201&gt;R201)),1,0)+IF(AND(F201&lt;&gt;"",OR(NOT(ISNUMBER(F201)),F201&lt;0)),1,0)+IF(AND(I201&lt;&gt;"",OR(NOT(ISNUMBER(I201)),I201&lt;0)),1,0)+IF(AND(J201&lt;&gt;"",OR(NOT(ISNUMBER(J201)),J201&lt;0)),1,0)+IF(AND(K201&lt;&gt;"",OR(NOT(ISNUMBER(K201)),K201&lt;0)),1,0)+IF(OR(G201="",G201&lt;&gt;IFERROR(INDEX('Cohorts'!$Q$2:$Q$201,MATCH(C201,'Cohorts'!$A$2:$A$201,0)),""),L201=""),1,0)+IF(AND(E201&lt;&gt;"Won",OR(I201&lt;&gt;"",J201&lt;&gt;"",K201&lt;&gt;"")),1,0)))</x:f>
        <x:v>0</x:v>
      </x:c>
      <x:c r="Q201" s="23" t="str">
        <x:f>IF(B201="","",IFERROR(INDEX('Meetings'!$K$2:$K$201,MATCH(B201,'Meetings'!$A$2:$A$201,0)),""))</x:f>
      </x:c>
      <x:c r="R201" s="23" t="str">
        <x:f>IF(C201="","",IFERROR(INDEX('Cohorts'!$F$2:$F$201,MATCH(C201,'Cohorts'!$A$2:$A$201,0)),""))</x:f>
      </x:c>
    </x:row>
  </x:sheetData>
  <x:conditionalFormatting sqref="P2:P201">
    <x:cfRule type="cellIs" dxfId="2" priority="1" operator="greaterThan">
      <x:formula>0</x:formula>
    </x:cfRule>
  </x:conditionalFormatting>
  <x:dataValidations count="1">
    <x:dataValidation type="list" sqref="E2:E201">
      <x:formula1>"Open,Won,Lost"</x:formula1>
    </x:dataValidation>
  </x:dataValidations>
  <x:pageMargins left="0.7" right="0.7" top="0.75" bottom="0.75" header="0.3" footer="0.3"/>
  <x:tableParts count="1">
    <x:tablePart xmlns:r="http://schemas.openxmlformats.org/officeDocument/2006/relationships" r:id="R41bd62a3ebba4f2f"/>
  </x:tableParts>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34" hidden="0" customWidth="1"/>
    <x:col min="6" max="6" width="19" hidden="0" customWidth="1"/>
    <x:col min="7" max="7" width="34" hidden="0" customWidth="1"/>
    <x:col min="8" max="8" width="34" hidden="0" customWidth="1"/>
    <x:col min="9" max="9" width="19" hidden="0" customWidth="1"/>
    <x:col min="10" max="10" width="19" hidden="0" customWidth="1"/>
  </x:cols>
  <x:sheetData>
    <x:row r="1" ht="70" customHeight="1">
      <x:c r="A1" s="5" t="str">
        <x:v>Allocation ID</x:v>
      </x:c>
      <x:c r="B1" s="5" t="str">
        <x:v>Cohort ID</x:v>
      </x:c>
      <x:c r="C1" s="5" t="str">
        <x:v>Cost date</x:v>
      </x:c>
      <x:c r="D1" s="5" t="str">
        <x:v>Category</x:v>
      </x:c>
      <x:c r="E1" s="5" t="str">
        <x:v>Description</x:v>
      </x:c>
      <x:c r="F1" s="5" t="str">
        <x:v>Allocated amount</x:v>
      </x:c>
      <x:c r="G1" s="5" t="str">
        <x:v>Allocation method</x:v>
      </x:c>
      <x:c r="H1" s="5" t="str">
        <x:v>Source reference</x:v>
      </x:c>
      <x:c r="I1" s="5" t="str">
        <x:v>Input issue count</x:v>
      </x:c>
      <x:c r="J1" s="5" t="str">
        <x:v>Cohort cutoff</x:v>
      </x:c>
    </x:row>
    <x:row r="2" ht="60" customHeight="1">
      <x:c r="A2" s="23"/>
      <x:c r="B2" s="23"/>
      <x:c r="C2" s="24"/>
      <x:c r="D2" s="23"/>
      <x:c r="E2" s="23"/>
      <x:c r="F2" s="27"/>
      <x:c r="G2" s="23"/>
      <x:c r="H2" s="23"/>
      <x:c r="I2" s="25" t="n">
        <x:f>IF(A2="",IF(COUNTA(B2:H2)&gt;0,1,0),(IF(COUNTIF($A$2:$A$201,A2)&gt;1,1,0)+IF(COUNTIF('Cohorts'!$A$2:$A$201,B2)&lt;&gt;1,1,0)+IF(OR(NOT(ISNUMBER(C2)),C2&lt;=0,C2&gt;J2),1,0)+IF(OR(NOT(ISNUMBER(F2)),F2&lt;0),1,0)+IF(OR(D2="",E2="",G2="",H2=""),1,0)))</x:f>
        <x:v>0</x:v>
      </x:c>
      <x:c r="J2" s="23" t="str">
        <x:f>IF(B2="","",IFERROR(INDEX('Cohorts'!$F$2:$F$201,MATCH(B2,'Cohorts'!$A$2:$A$201,0)),""))</x:f>
      </x:c>
    </x:row>
    <x:row r="3" ht="60" customHeight="1">
      <x:c r="A3" s="23"/>
      <x:c r="B3" s="23"/>
      <x:c r="C3" s="24"/>
      <x:c r="D3" s="23"/>
      <x:c r="E3" s="23"/>
      <x:c r="F3" s="27"/>
      <x:c r="G3" s="23"/>
      <x:c r="H3" s="23"/>
      <x:c r="I3" s="25" t="n">
        <x:f>IF(A3="",IF(COUNTA(B3:H3)&gt;0,1,0),(IF(COUNTIF($A$2:$A$201,A3)&gt;1,1,0)+IF(COUNTIF('Cohorts'!$A$2:$A$201,B3)&lt;&gt;1,1,0)+IF(OR(NOT(ISNUMBER(C3)),C3&lt;=0,C3&gt;J3),1,0)+IF(OR(NOT(ISNUMBER(F3)),F3&lt;0),1,0)+IF(OR(D3="",E3="",G3="",H3=""),1,0)))</x:f>
        <x:v>0</x:v>
      </x:c>
      <x:c r="J3" s="23" t="str">
        <x:f>IF(B3="","",IFERROR(INDEX('Cohorts'!$F$2:$F$201,MATCH(B3,'Cohorts'!$A$2:$A$201,0)),""))</x:f>
      </x:c>
    </x:row>
    <x:row r="4" ht="60" customHeight="1">
      <x:c r="A4" s="23"/>
      <x:c r="B4" s="23"/>
      <x:c r="C4" s="24"/>
      <x:c r="D4" s="23"/>
      <x:c r="E4" s="23"/>
      <x:c r="F4" s="27"/>
      <x:c r="G4" s="23"/>
      <x:c r="H4" s="23"/>
      <x:c r="I4" s="25" t="n">
        <x:f>IF(A4="",IF(COUNTA(B4:H4)&gt;0,1,0),(IF(COUNTIF($A$2:$A$201,A4)&gt;1,1,0)+IF(COUNTIF('Cohorts'!$A$2:$A$201,B4)&lt;&gt;1,1,0)+IF(OR(NOT(ISNUMBER(C4)),C4&lt;=0,C4&gt;J4),1,0)+IF(OR(NOT(ISNUMBER(F4)),F4&lt;0),1,0)+IF(OR(D4="",E4="",G4="",H4=""),1,0)))</x:f>
        <x:v>0</x:v>
      </x:c>
      <x:c r="J4" s="23" t="str">
        <x:f>IF(B4="","",IFERROR(INDEX('Cohorts'!$F$2:$F$201,MATCH(B4,'Cohorts'!$A$2:$A$201,0)),""))</x:f>
      </x:c>
    </x:row>
    <x:row r="5" ht="60" customHeight="1">
      <x:c r="A5" s="23"/>
      <x:c r="B5" s="23"/>
      <x:c r="C5" s="24"/>
      <x:c r="D5" s="23"/>
      <x:c r="E5" s="23"/>
      <x:c r="F5" s="27"/>
      <x:c r="G5" s="23"/>
      <x:c r="H5" s="23"/>
      <x:c r="I5" s="25" t="n">
        <x:f>IF(A5="",IF(COUNTA(B5:H5)&gt;0,1,0),(IF(COUNTIF($A$2:$A$201,A5)&gt;1,1,0)+IF(COUNTIF('Cohorts'!$A$2:$A$201,B5)&lt;&gt;1,1,0)+IF(OR(NOT(ISNUMBER(C5)),C5&lt;=0,C5&gt;J5),1,0)+IF(OR(NOT(ISNUMBER(F5)),F5&lt;0),1,0)+IF(OR(D5="",E5="",G5="",H5=""),1,0)))</x:f>
        <x:v>0</x:v>
      </x:c>
      <x:c r="J5" s="23" t="str">
        <x:f>IF(B5="","",IFERROR(INDEX('Cohorts'!$F$2:$F$201,MATCH(B5,'Cohorts'!$A$2:$A$201,0)),""))</x:f>
      </x:c>
    </x:row>
    <x:row r="6" ht="60" customHeight="1">
      <x:c r="A6" s="23"/>
      <x:c r="B6" s="23"/>
      <x:c r="C6" s="24"/>
      <x:c r="D6" s="23"/>
      <x:c r="E6" s="23"/>
      <x:c r="F6" s="27"/>
      <x:c r="G6" s="23"/>
      <x:c r="H6" s="23"/>
      <x:c r="I6" s="25" t="n">
        <x:f>IF(A6="",IF(COUNTA(B6:H6)&gt;0,1,0),(IF(COUNTIF($A$2:$A$201,A6)&gt;1,1,0)+IF(COUNTIF('Cohorts'!$A$2:$A$201,B6)&lt;&gt;1,1,0)+IF(OR(NOT(ISNUMBER(C6)),C6&lt;=0,C6&gt;J6),1,0)+IF(OR(NOT(ISNUMBER(F6)),F6&lt;0),1,0)+IF(OR(D6="",E6="",G6="",H6=""),1,0)))</x:f>
        <x:v>0</x:v>
      </x:c>
      <x:c r="J6" s="23" t="str">
        <x:f>IF(B6="","",IFERROR(INDEX('Cohorts'!$F$2:$F$201,MATCH(B6,'Cohorts'!$A$2:$A$201,0)),""))</x:f>
      </x:c>
    </x:row>
    <x:row r="7" ht="60" customHeight="1">
      <x:c r="A7" s="23"/>
      <x:c r="B7" s="23"/>
      <x:c r="C7" s="24"/>
      <x:c r="D7" s="23"/>
      <x:c r="E7" s="23"/>
      <x:c r="F7" s="27"/>
      <x:c r="G7" s="23"/>
      <x:c r="H7" s="23"/>
      <x:c r="I7" s="25" t="n">
        <x:f>IF(A7="",IF(COUNTA(B7:H7)&gt;0,1,0),(IF(COUNTIF($A$2:$A$201,A7)&gt;1,1,0)+IF(COUNTIF('Cohorts'!$A$2:$A$201,B7)&lt;&gt;1,1,0)+IF(OR(NOT(ISNUMBER(C7)),C7&lt;=0,C7&gt;J7),1,0)+IF(OR(NOT(ISNUMBER(F7)),F7&lt;0),1,0)+IF(OR(D7="",E7="",G7="",H7=""),1,0)))</x:f>
        <x:v>0</x:v>
      </x:c>
      <x:c r="J7" s="23" t="str">
        <x:f>IF(B7="","",IFERROR(INDEX('Cohorts'!$F$2:$F$201,MATCH(B7,'Cohorts'!$A$2:$A$201,0)),""))</x:f>
      </x:c>
    </x:row>
    <x:row r="8" ht="60" customHeight="1">
      <x:c r="A8" s="23"/>
      <x:c r="B8" s="23"/>
      <x:c r="C8" s="24"/>
      <x:c r="D8" s="23"/>
      <x:c r="E8" s="23"/>
      <x:c r="F8" s="27"/>
      <x:c r="G8" s="23"/>
      <x:c r="H8" s="23"/>
      <x:c r="I8" s="25" t="n">
        <x:f>IF(A8="",IF(COUNTA(B8:H8)&gt;0,1,0),(IF(COUNTIF($A$2:$A$201,A8)&gt;1,1,0)+IF(COUNTIF('Cohorts'!$A$2:$A$201,B8)&lt;&gt;1,1,0)+IF(OR(NOT(ISNUMBER(C8)),C8&lt;=0,C8&gt;J8),1,0)+IF(OR(NOT(ISNUMBER(F8)),F8&lt;0),1,0)+IF(OR(D8="",E8="",G8="",H8=""),1,0)))</x:f>
        <x:v>0</x:v>
      </x:c>
      <x:c r="J8" s="23" t="str">
        <x:f>IF(B8="","",IFERROR(INDEX('Cohorts'!$F$2:$F$201,MATCH(B8,'Cohorts'!$A$2:$A$201,0)),""))</x:f>
      </x:c>
    </x:row>
    <x:row r="9" ht="60" customHeight="1">
      <x:c r="A9" s="23"/>
      <x:c r="B9" s="23"/>
      <x:c r="C9" s="24"/>
      <x:c r="D9" s="23"/>
      <x:c r="E9" s="23"/>
      <x:c r="F9" s="27"/>
      <x:c r="G9" s="23"/>
      <x:c r="H9" s="23"/>
      <x:c r="I9" s="25" t="n">
        <x:f>IF(A9="",IF(COUNTA(B9:H9)&gt;0,1,0),(IF(COUNTIF($A$2:$A$201,A9)&gt;1,1,0)+IF(COUNTIF('Cohorts'!$A$2:$A$201,B9)&lt;&gt;1,1,0)+IF(OR(NOT(ISNUMBER(C9)),C9&lt;=0,C9&gt;J9),1,0)+IF(OR(NOT(ISNUMBER(F9)),F9&lt;0),1,0)+IF(OR(D9="",E9="",G9="",H9=""),1,0)))</x:f>
        <x:v>0</x:v>
      </x:c>
      <x:c r="J9" s="23" t="str">
        <x:f>IF(B9="","",IFERROR(INDEX('Cohorts'!$F$2:$F$201,MATCH(B9,'Cohorts'!$A$2:$A$201,0)),""))</x:f>
      </x:c>
    </x:row>
    <x:row r="10" ht="60" customHeight="1">
      <x:c r="A10" s="23"/>
      <x:c r="B10" s="23"/>
      <x:c r="C10" s="24"/>
      <x:c r="D10" s="23"/>
      <x:c r="E10" s="23"/>
      <x:c r="F10" s="27"/>
      <x:c r="G10" s="23"/>
      <x:c r="H10" s="23"/>
      <x:c r="I10" s="25" t="n">
        <x:f>IF(A10="",IF(COUNTA(B10:H10)&gt;0,1,0),(IF(COUNTIF($A$2:$A$201,A10)&gt;1,1,0)+IF(COUNTIF('Cohorts'!$A$2:$A$201,B10)&lt;&gt;1,1,0)+IF(OR(NOT(ISNUMBER(C10)),C10&lt;=0,C10&gt;J10),1,0)+IF(OR(NOT(ISNUMBER(F10)),F10&lt;0),1,0)+IF(OR(D10="",E10="",G10="",H10=""),1,0)))</x:f>
        <x:v>0</x:v>
      </x:c>
      <x:c r="J10" s="23" t="str">
        <x:f>IF(B10="","",IFERROR(INDEX('Cohorts'!$F$2:$F$201,MATCH(B10,'Cohorts'!$A$2:$A$201,0)),""))</x:f>
      </x:c>
    </x:row>
    <x:row r="11" ht="60" customHeight="1">
      <x:c r="A11" s="23"/>
      <x:c r="B11" s="23"/>
      <x:c r="C11" s="24"/>
      <x:c r="D11" s="23"/>
      <x:c r="E11" s="23"/>
      <x:c r="F11" s="27"/>
      <x:c r="G11" s="23"/>
      <x:c r="H11" s="23"/>
      <x:c r="I11" s="25" t="n">
        <x:f>IF(A11="",IF(COUNTA(B11:H11)&gt;0,1,0),(IF(COUNTIF($A$2:$A$201,A11)&gt;1,1,0)+IF(COUNTIF('Cohorts'!$A$2:$A$201,B11)&lt;&gt;1,1,0)+IF(OR(NOT(ISNUMBER(C11)),C11&lt;=0,C11&gt;J11),1,0)+IF(OR(NOT(ISNUMBER(F11)),F11&lt;0),1,0)+IF(OR(D11="",E11="",G11="",H11=""),1,0)))</x:f>
        <x:v>0</x:v>
      </x:c>
      <x:c r="J11" s="23" t="str">
        <x:f>IF(B11="","",IFERROR(INDEX('Cohorts'!$F$2:$F$201,MATCH(B11,'Cohorts'!$A$2:$A$201,0)),""))</x:f>
      </x:c>
    </x:row>
    <x:row r="12" ht="60" customHeight="1">
      <x:c r="A12" s="23"/>
      <x:c r="B12" s="23"/>
      <x:c r="C12" s="24"/>
      <x:c r="D12" s="23"/>
      <x:c r="E12" s="23"/>
      <x:c r="F12" s="27"/>
      <x:c r="G12" s="23"/>
      <x:c r="H12" s="23"/>
      <x:c r="I12" s="25" t="n">
        <x:f>IF(A12="",IF(COUNTA(B12:H12)&gt;0,1,0),(IF(COUNTIF($A$2:$A$201,A12)&gt;1,1,0)+IF(COUNTIF('Cohorts'!$A$2:$A$201,B12)&lt;&gt;1,1,0)+IF(OR(NOT(ISNUMBER(C12)),C12&lt;=0,C12&gt;J12),1,0)+IF(OR(NOT(ISNUMBER(F12)),F12&lt;0),1,0)+IF(OR(D12="",E12="",G12="",H12=""),1,0)))</x:f>
        <x:v>0</x:v>
      </x:c>
      <x:c r="J12" s="23" t="str">
        <x:f>IF(B12="","",IFERROR(INDEX('Cohorts'!$F$2:$F$201,MATCH(B12,'Cohorts'!$A$2:$A$201,0)),""))</x:f>
      </x:c>
    </x:row>
    <x:row r="13" ht="60" customHeight="1">
      <x:c r="A13" s="23"/>
      <x:c r="B13" s="23"/>
      <x:c r="C13" s="24"/>
      <x:c r="D13" s="23"/>
      <x:c r="E13" s="23"/>
      <x:c r="F13" s="27"/>
      <x:c r="G13" s="23"/>
      <x:c r="H13" s="23"/>
      <x:c r="I13" s="25" t="n">
        <x:f>IF(A13="",IF(COUNTA(B13:H13)&gt;0,1,0),(IF(COUNTIF($A$2:$A$201,A13)&gt;1,1,0)+IF(COUNTIF('Cohorts'!$A$2:$A$201,B13)&lt;&gt;1,1,0)+IF(OR(NOT(ISNUMBER(C13)),C13&lt;=0,C13&gt;J13),1,0)+IF(OR(NOT(ISNUMBER(F13)),F13&lt;0),1,0)+IF(OR(D13="",E13="",G13="",H13=""),1,0)))</x:f>
        <x:v>0</x:v>
      </x:c>
      <x:c r="J13" s="23" t="str">
        <x:f>IF(B13="","",IFERROR(INDEX('Cohorts'!$F$2:$F$201,MATCH(B13,'Cohorts'!$A$2:$A$201,0)),""))</x:f>
      </x:c>
    </x:row>
    <x:row r="14" ht="60" customHeight="1">
      <x:c r="A14" s="23"/>
      <x:c r="B14" s="23"/>
      <x:c r="C14" s="24"/>
      <x:c r="D14" s="23"/>
      <x:c r="E14" s="23"/>
      <x:c r="F14" s="27"/>
      <x:c r="G14" s="23"/>
      <x:c r="H14" s="23"/>
      <x:c r="I14" s="25" t="n">
        <x:f>IF(A14="",IF(COUNTA(B14:H14)&gt;0,1,0),(IF(COUNTIF($A$2:$A$201,A14)&gt;1,1,0)+IF(COUNTIF('Cohorts'!$A$2:$A$201,B14)&lt;&gt;1,1,0)+IF(OR(NOT(ISNUMBER(C14)),C14&lt;=0,C14&gt;J14),1,0)+IF(OR(NOT(ISNUMBER(F14)),F14&lt;0),1,0)+IF(OR(D14="",E14="",G14="",H14=""),1,0)))</x:f>
        <x:v>0</x:v>
      </x:c>
      <x:c r="J14" s="23" t="str">
        <x:f>IF(B14="","",IFERROR(INDEX('Cohorts'!$F$2:$F$201,MATCH(B14,'Cohorts'!$A$2:$A$201,0)),""))</x:f>
      </x:c>
    </x:row>
    <x:row r="15" ht="60" customHeight="1">
      <x:c r="A15" s="23"/>
      <x:c r="B15" s="23"/>
      <x:c r="C15" s="24"/>
      <x:c r="D15" s="23"/>
      <x:c r="E15" s="23"/>
      <x:c r="F15" s="27"/>
      <x:c r="G15" s="23"/>
      <x:c r="H15" s="23"/>
      <x:c r="I15" s="25" t="n">
        <x:f>IF(A15="",IF(COUNTA(B15:H15)&gt;0,1,0),(IF(COUNTIF($A$2:$A$201,A15)&gt;1,1,0)+IF(COUNTIF('Cohorts'!$A$2:$A$201,B15)&lt;&gt;1,1,0)+IF(OR(NOT(ISNUMBER(C15)),C15&lt;=0,C15&gt;J15),1,0)+IF(OR(NOT(ISNUMBER(F15)),F15&lt;0),1,0)+IF(OR(D15="",E15="",G15="",H15=""),1,0)))</x:f>
        <x:v>0</x:v>
      </x:c>
      <x:c r="J15" s="23" t="str">
        <x:f>IF(B15="","",IFERROR(INDEX('Cohorts'!$F$2:$F$201,MATCH(B15,'Cohorts'!$A$2:$A$201,0)),""))</x:f>
      </x:c>
    </x:row>
    <x:row r="16" ht="60" customHeight="1">
      <x:c r="A16" s="23"/>
      <x:c r="B16" s="23"/>
      <x:c r="C16" s="24"/>
      <x:c r="D16" s="23"/>
      <x:c r="E16" s="23"/>
      <x:c r="F16" s="27"/>
      <x:c r="G16" s="23"/>
      <x:c r="H16" s="23"/>
      <x:c r="I16" s="25" t="n">
        <x:f>IF(A16="",IF(COUNTA(B16:H16)&gt;0,1,0),(IF(COUNTIF($A$2:$A$201,A16)&gt;1,1,0)+IF(COUNTIF('Cohorts'!$A$2:$A$201,B16)&lt;&gt;1,1,0)+IF(OR(NOT(ISNUMBER(C16)),C16&lt;=0,C16&gt;J16),1,0)+IF(OR(NOT(ISNUMBER(F16)),F16&lt;0),1,0)+IF(OR(D16="",E16="",G16="",H16=""),1,0)))</x:f>
        <x:v>0</x:v>
      </x:c>
      <x:c r="J16" s="23" t="str">
        <x:f>IF(B16="","",IFERROR(INDEX('Cohorts'!$F$2:$F$201,MATCH(B16,'Cohorts'!$A$2:$A$201,0)),""))</x:f>
      </x:c>
    </x:row>
    <x:row r="17" ht="60" customHeight="1">
      <x:c r="A17" s="23"/>
      <x:c r="B17" s="23"/>
      <x:c r="C17" s="24"/>
      <x:c r="D17" s="23"/>
      <x:c r="E17" s="23"/>
      <x:c r="F17" s="27"/>
      <x:c r="G17" s="23"/>
      <x:c r="H17" s="23"/>
      <x:c r="I17" s="25" t="n">
        <x:f>IF(A17="",IF(COUNTA(B17:H17)&gt;0,1,0),(IF(COUNTIF($A$2:$A$201,A17)&gt;1,1,0)+IF(COUNTIF('Cohorts'!$A$2:$A$201,B17)&lt;&gt;1,1,0)+IF(OR(NOT(ISNUMBER(C17)),C17&lt;=0,C17&gt;J17),1,0)+IF(OR(NOT(ISNUMBER(F17)),F17&lt;0),1,0)+IF(OR(D17="",E17="",G17="",H17=""),1,0)))</x:f>
        <x:v>0</x:v>
      </x:c>
      <x:c r="J17" s="23" t="str">
        <x:f>IF(B17="","",IFERROR(INDEX('Cohorts'!$F$2:$F$201,MATCH(B17,'Cohorts'!$A$2:$A$201,0)),""))</x:f>
      </x:c>
    </x:row>
    <x:row r="18" ht="60" customHeight="1">
      <x:c r="A18" s="23"/>
      <x:c r="B18" s="23"/>
      <x:c r="C18" s="24"/>
      <x:c r="D18" s="23"/>
      <x:c r="E18" s="23"/>
      <x:c r="F18" s="27"/>
      <x:c r="G18" s="23"/>
      <x:c r="H18" s="23"/>
      <x:c r="I18" s="25" t="n">
        <x:f>IF(A18="",IF(COUNTA(B18:H18)&gt;0,1,0),(IF(COUNTIF($A$2:$A$201,A18)&gt;1,1,0)+IF(COUNTIF('Cohorts'!$A$2:$A$201,B18)&lt;&gt;1,1,0)+IF(OR(NOT(ISNUMBER(C18)),C18&lt;=0,C18&gt;J18),1,0)+IF(OR(NOT(ISNUMBER(F18)),F18&lt;0),1,0)+IF(OR(D18="",E18="",G18="",H18=""),1,0)))</x:f>
        <x:v>0</x:v>
      </x:c>
      <x:c r="J18" s="23" t="str">
        <x:f>IF(B18="","",IFERROR(INDEX('Cohorts'!$F$2:$F$201,MATCH(B18,'Cohorts'!$A$2:$A$201,0)),""))</x:f>
      </x:c>
    </x:row>
    <x:row r="19" ht="60" customHeight="1">
      <x:c r="A19" s="23"/>
      <x:c r="B19" s="23"/>
      <x:c r="C19" s="24"/>
      <x:c r="D19" s="23"/>
      <x:c r="E19" s="23"/>
      <x:c r="F19" s="27"/>
      <x:c r="G19" s="23"/>
      <x:c r="H19" s="23"/>
      <x:c r="I19" s="25" t="n">
        <x:f>IF(A19="",IF(COUNTA(B19:H19)&gt;0,1,0),(IF(COUNTIF($A$2:$A$201,A19)&gt;1,1,0)+IF(COUNTIF('Cohorts'!$A$2:$A$201,B19)&lt;&gt;1,1,0)+IF(OR(NOT(ISNUMBER(C19)),C19&lt;=0,C19&gt;J19),1,0)+IF(OR(NOT(ISNUMBER(F19)),F19&lt;0),1,0)+IF(OR(D19="",E19="",G19="",H19=""),1,0)))</x:f>
        <x:v>0</x:v>
      </x:c>
      <x:c r="J19" s="23" t="str">
        <x:f>IF(B19="","",IFERROR(INDEX('Cohorts'!$F$2:$F$201,MATCH(B19,'Cohorts'!$A$2:$A$201,0)),""))</x:f>
      </x:c>
    </x:row>
    <x:row r="20" ht="60" customHeight="1">
      <x:c r="A20" s="23"/>
      <x:c r="B20" s="23"/>
      <x:c r="C20" s="24"/>
      <x:c r="D20" s="23"/>
      <x:c r="E20" s="23"/>
      <x:c r="F20" s="27"/>
      <x:c r="G20" s="23"/>
      <x:c r="H20" s="23"/>
      <x:c r="I20" s="25" t="n">
        <x:f>IF(A20="",IF(COUNTA(B20:H20)&gt;0,1,0),(IF(COUNTIF($A$2:$A$201,A20)&gt;1,1,0)+IF(COUNTIF('Cohorts'!$A$2:$A$201,B20)&lt;&gt;1,1,0)+IF(OR(NOT(ISNUMBER(C20)),C20&lt;=0,C20&gt;J20),1,0)+IF(OR(NOT(ISNUMBER(F20)),F20&lt;0),1,0)+IF(OR(D20="",E20="",G20="",H20=""),1,0)))</x:f>
        <x:v>0</x:v>
      </x:c>
      <x:c r="J20" s="23" t="str">
        <x:f>IF(B20="","",IFERROR(INDEX('Cohorts'!$F$2:$F$201,MATCH(B20,'Cohorts'!$A$2:$A$201,0)),""))</x:f>
      </x:c>
    </x:row>
    <x:row r="21" ht="60" customHeight="1">
      <x:c r="A21" s="23"/>
      <x:c r="B21" s="23"/>
      <x:c r="C21" s="24"/>
      <x:c r="D21" s="23"/>
      <x:c r="E21" s="23"/>
      <x:c r="F21" s="27"/>
      <x:c r="G21" s="23"/>
      <x:c r="H21" s="23"/>
      <x:c r="I21" s="25" t="n">
        <x:f>IF(A21="",IF(COUNTA(B21:H21)&gt;0,1,0),(IF(COUNTIF($A$2:$A$201,A21)&gt;1,1,0)+IF(COUNTIF('Cohorts'!$A$2:$A$201,B21)&lt;&gt;1,1,0)+IF(OR(NOT(ISNUMBER(C21)),C21&lt;=0,C21&gt;J21),1,0)+IF(OR(NOT(ISNUMBER(F21)),F21&lt;0),1,0)+IF(OR(D21="",E21="",G21="",H21=""),1,0)))</x:f>
        <x:v>0</x:v>
      </x:c>
      <x:c r="J21" s="23" t="str">
        <x:f>IF(B21="","",IFERROR(INDEX('Cohorts'!$F$2:$F$201,MATCH(B21,'Cohorts'!$A$2:$A$201,0)),""))</x:f>
      </x:c>
    </x:row>
    <x:row r="22" ht="60" customHeight="1">
      <x:c r="A22" s="23"/>
      <x:c r="B22" s="23"/>
      <x:c r="C22" s="24"/>
      <x:c r="D22" s="23"/>
      <x:c r="E22" s="23"/>
      <x:c r="F22" s="27"/>
      <x:c r="G22" s="23"/>
      <x:c r="H22" s="23"/>
      <x:c r="I22" s="25" t="n">
        <x:f>IF(A22="",IF(COUNTA(B22:H22)&gt;0,1,0),(IF(COUNTIF($A$2:$A$201,A22)&gt;1,1,0)+IF(COUNTIF('Cohorts'!$A$2:$A$201,B22)&lt;&gt;1,1,0)+IF(OR(NOT(ISNUMBER(C22)),C22&lt;=0,C22&gt;J22),1,0)+IF(OR(NOT(ISNUMBER(F22)),F22&lt;0),1,0)+IF(OR(D22="",E22="",G22="",H22=""),1,0)))</x:f>
        <x:v>0</x:v>
      </x:c>
      <x:c r="J22" s="23" t="str">
        <x:f>IF(B22="","",IFERROR(INDEX('Cohorts'!$F$2:$F$201,MATCH(B22,'Cohorts'!$A$2:$A$201,0)),""))</x:f>
      </x:c>
    </x:row>
    <x:row r="23" ht="60" customHeight="1">
      <x:c r="A23" s="23"/>
      <x:c r="B23" s="23"/>
      <x:c r="C23" s="24"/>
      <x:c r="D23" s="23"/>
      <x:c r="E23" s="23"/>
      <x:c r="F23" s="27"/>
      <x:c r="G23" s="23"/>
      <x:c r="H23" s="23"/>
      <x:c r="I23" s="25" t="n">
        <x:f>IF(A23="",IF(COUNTA(B23:H23)&gt;0,1,0),(IF(COUNTIF($A$2:$A$201,A23)&gt;1,1,0)+IF(COUNTIF('Cohorts'!$A$2:$A$201,B23)&lt;&gt;1,1,0)+IF(OR(NOT(ISNUMBER(C23)),C23&lt;=0,C23&gt;J23),1,0)+IF(OR(NOT(ISNUMBER(F23)),F23&lt;0),1,0)+IF(OR(D23="",E23="",G23="",H23=""),1,0)))</x:f>
        <x:v>0</x:v>
      </x:c>
      <x:c r="J23" s="23" t="str">
        <x:f>IF(B23="","",IFERROR(INDEX('Cohorts'!$F$2:$F$201,MATCH(B23,'Cohorts'!$A$2:$A$201,0)),""))</x:f>
      </x:c>
    </x:row>
    <x:row r="24" ht="60" customHeight="1">
      <x:c r="A24" s="23"/>
      <x:c r="B24" s="23"/>
      <x:c r="C24" s="24"/>
      <x:c r="D24" s="23"/>
      <x:c r="E24" s="23"/>
      <x:c r="F24" s="27"/>
      <x:c r="G24" s="23"/>
      <x:c r="H24" s="23"/>
      <x:c r="I24" s="25" t="n">
        <x:f>IF(A24="",IF(COUNTA(B24:H24)&gt;0,1,0),(IF(COUNTIF($A$2:$A$201,A24)&gt;1,1,0)+IF(COUNTIF('Cohorts'!$A$2:$A$201,B24)&lt;&gt;1,1,0)+IF(OR(NOT(ISNUMBER(C24)),C24&lt;=0,C24&gt;J24),1,0)+IF(OR(NOT(ISNUMBER(F24)),F24&lt;0),1,0)+IF(OR(D24="",E24="",G24="",H24=""),1,0)))</x:f>
        <x:v>0</x:v>
      </x:c>
      <x:c r="J24" s="23" t="str">
        <x:f>IF(B24="","",IFERROR(INDEX('Cohorts'!$F$2:$F$201,MATCH(B24,'Cohorts'!$A$2:$A$201,0)),""))</x:f>
      </x:c>
    </x:row>
    <x:row r="25" ht="60" customHeight="1">
      <x:c r="A25" s="23"/>
      <x:c r="B25" s="23"/>
      <x:c r="C25" s="24"/>
      <x:c r="D25" s="23"/>
      <x:c r="E25" s="23"/>
      <x:c r="F25" s="27"/>
      <x:c r="G25" s="23"/>
      <x:c r="H25" s="23"/>
      <x:c r="I25" s="25" t="n">
        <x:f>IF(A25="",IF(COUNTA(B25:H25)&gt;0,1,0),(IF(COUNTIF($A$2:$A$201,A25)&gt;1,1,0)+IF(COUNTIF('Cohorts'!$A$2:$A$201,B25)&lt;&gt;1,1,0)+IF(OR(NOT(ISNUMBER(C25)),C25&lt;=0,C25&gt;J25),1,0)+IF(OR(NOT(ISNUMBER(F25)),F25&lt;0),1,0)+IF(OR(D25="",E25="",G25="",H25=""),1,0)))</x:f>
        <x:v>0</x:v>
      </x:c>
      <x:c r="J25" s="23" t="str">
        <x:f>IF(B25="","",IFERROR(INDEX('Cohorts'!$F$2:$F$201,MATCH(B25,'Cohorts'!$A$2:$A$201,0)),""))</x:f>
      </x:c>
    </x:row>
    <x:row r="26" ht="60" customHeight="1">
      <x:c r="A26" s="23"/>
      <x:c r="B26" s="23"/>
      <x:c r="C26" s="24"/>
      <x:c r="D26" s="23"/>
      <x:c r="E26" s="23"/>
      <x:c r="F26" s="27"/>
      <x:c r="G26" s="23"/>
      <x:c r="H26" s="23"/>
      <x:c r="I26" s="25" t="n">
        <x:f>IF(A26="",IF(COUNTA(B26:H26)&gt;0,1,0),(IF(COUNTIF($A$2:$A$201,A26)&gt;1,1,0)+IF(COUNTIF('Cohorts'!$A$2:$A$201,B26)&lt;&gt;1,1,0)+IF(OR(NOT(ISNUMBER(C26)),C26&lt;=0,C26&gt;J26),1,0)+IF(OR(NOT(ISNUMBER(F26)),F26&lt;0),1,0)+IF(OR(D26="",E26="",G26="",H26=""),1,0)))</x:f>
        <x:v>0</x:v>
      </x:c>
      <x:c r="J26" s="23" t="str">
        <x:f>IF(B26="","",IFERROR(INDEX('Cohorts'!$F$2:$F$201,MATCH(B26,'Cohorts'!$A$2:$A$201,0)),""))</x:f>
      </x:c>
    </x:row>
    <x:row r="27" ht="60" customHeight="1">
      <x:c r="A27" s="23"/>
      <x:c r="B27" s="23"/>
      <x:c r="C27" s="24"/>
      <x:c r="D27" s="23"/>
      <x:c r="E27" s="23"/>
      <x:c r="F27" s="27"/>
      <x:c r="G27" s="23"/>
      <x:c r="H27" s="23"/>
      <x:c r="I27" s="25" t="n">
        <x:f>IF(A27="",IF(COUNTA(B27:H27)&gt;0,1,0),(IF(COUNTIF($A$2:$A$201,A27)&gt;1,1,0)+IF(COUNTIF('Cohorts'!$A$2:$A$201,B27)&lt;&gt;1,1,0)+IF(OR(NOT(ISNUMBER(C27)),C27&lt;=0,C27&gt;J27),1,0)+IF(OR(NOT(ISNUMBER(F27)),F27&lt;0),1,0)+IF(OR(D27="",E27="",G27="",H27=""),1,0)))</x:f>
        <x:v>0</x:v>
      </x:c>
      <x:c r="J27" s="23" t="str">
        <x:f>IF(B27="","",IFERROR(INDEX('Cohorts'!$F$2:$F$201,MATCH(B27,'Cohorts'!$A$2:$A$201,0)),""))</x:f>
      </x:c>
    </x:row>
    <x:row r="28" ht="60" customHeight="1">
      <x:c r="A28" s="23"/>
      <x:c r="B28" s="23"/>
      <x:c r="C28" s="24"/>
      <x:c r="D28" s="23"/>
      <x:c r="E28" s="23"/>
      <x:c r="F28" s="27"/>
      <x:c r="G28" s="23"/>
      <x:c r="H28" s="23"/>
      <x:c r="I28" s="25" t="n">
        <x:f>IF(A28="",IF(COUNTA(B28:H28)&gt;0,1,0),(IF(COUNTIF($A$2:$A$201,A28)&gt;1,1,0)+IF(COUNTIF('Cohorts'!$A$2:$A$201,B28)&lt;&gt;1,1,0)+IF(OR(NOT(ISNUMBER(C28)),C28&lt;=0,C28&gt;J28),1,0)+IF(OR(NOT(ISNUMBER(F28)),F28&lt;0),1,0)+IF(OR(D28="",E28="",G28="",H28=""),1,0)))</x:f>
        <x:v>0</x:v>
      </x:c>
      <x:c r="J28" s="23" t="str">
        <x:f>IF(B28="","",IFERROR(INDEX('Cohorts'!$F$2:$F$201,MATCH(B28,'Cohorts'!$A$2:$A$201,0)),""))</x:f>
      </x:c>
    </x:row>
    <x:row r="29" ht="60" customHeight="1">
      <x:c r="A29" s="23"/>
      <x:c r="B29" s="23"/>
      <x:c r="C29" s="24"/>
      <x:c r="D29" s="23"/>
      <x:c r="E29" s="23"/>
      <x:c r="F29" s="27"/>
      <x:c r="G29" s="23"/>
      <x:c r="H29" s="23"/>
      <x:c r="I29" s="25" t="n">
        <x:f>IF(A29="",IF(COUNTA(B29:H29)&gt;0,1,0),(IF(COUNTIF($A$2:$A$201,A29)&gt;1,1,0)+IF(COUNTIF('Cohorts'!$A$2:$A$201,B29)&lt;&gt;1,1,0)+IF(OR(NOT(ISNUMBER(C29)),C29&lt;=0,C29&gt;J29),1,0)+IF(OR(NOT(ISNUMBER(F29)),F29&lt;0),1,0)+IF(OR(D29="",E29="",G29="",H29=""),1,0)))</x:f>
        <x:v>0</x:v>
      </x:c>
      <x:c r="J29" s="23" t="str">
        <x:f>IF(B29="","",IFERROR(INDEX('Cohorts'!$F$2:$F$201,MATCH(B29,'Cohorts'!$A$2:$A$201,0)),""))</x:f>
      </x:c>
    </x:row>
    <x:row r="30" ht="60" customHeight="1">
      <x:c r="A30" s="23"/>
      <x:c r="B30" s="23"/>
      <x:c r="C30" s="24"/>
      <x:c r="D30" s="23"/>
      <x:c r="E30" s="23"/>
      <x:c r="F30" s="27"/>
      <x:c r="G30" s="23"/>
      <x:c r="H30" s="23"/>
      <x:c r="I30" s="25" t="n">
        <x:f>IF(A30="",IF(COUNTA(B30:H30)&gt;0,1,0),(IF(COUNTIF($A$2:$A$201,A30)&gt;1,1,0)+IF(COUNTIF('Cohorts'!$A$2:$A$201,B30)&lt;&gt;1,1,0)+IF(OR(NOT(ISNUMBER(C30)),C30&lt;=0,C30&gt;J30),1,0)+IF(OR(NOT(ISNUMBER(F30)),F30&lt;0),1,0)+IF(OR(D30="",E30="",G30="",H30=""),1,0)))</x:f>
        <x:v>0</x:v>
      </x:c>
      <x:c r="J30" s="23" t="str">
        <x:f>IF(B30="","",IFERROR(INDEX('Cohorts'!$F$2:$F$201,MATCH(B30,'Cohorts'!$A$2:$A$201,0)),""))</x:f>
      </x:c>
    </x:row>
    <x:row r="31" ht="60" customHeight="1">
      <x:c r="A31" s="23"/>
      <x:c r="B31" s="23"/>
      <x:c r="C31" s="24"/>
      <x:c r="D31" s="23"/>
      <x:c r="E31" s="23"/>
      <x:c r="F31" s="27"/>
      <x:c r="G31" s="23"/>
      <x:c r="H31" s="23"/>
      <x:c r="I31" s="25" t="n">
        <x:f>IF(A31="",IF(COUNTA(B31:H31)&gt;0,1,0),(IF(COUNTIF($A$2:$A$201,A31)&gt;1,1,0)+IF(COUNTIF('Cohorts'!$A$2:$A$201,B31)&lt;&gt;1,1,0)+IF(OR(NOT(ISNUMBER(C31)),C31&lt;=0,C31&gt;J31),1,0)+IF(OR(NOT(ISNUMBER(F31)),F31&lt;0),1,0)+IF(OR(D31="",E31="",G31="",H31=""),1,0)))</x:f>
        <x:v>0</x:v>
      </x:c>
      <x:c r="J31" s="23" t="str">
        <x:f>IF(B31="","",IFERROR(INDEX('Cohorts'!$F$2:$F$201,MATCH(B31,'Cohorts'!$A$2:$A$201,0)),""))</x:f>
      </x:c>
    </x:row>
    <x:row r="32" ht="60" customHeight="1">
      <x:c r="A32" s="23"/>
      <x:c r="B32" s="23"/>
      <x:c r="C32" s="24"/>
      <x:c r="D32" s="23"/>
      <x:c r="E32" s="23"/>
      <x:c r="F32" s="27"/>
      <x:c r="G32" s="23"/>
      <x:c r="H32" s="23"/>
      <x:c r="I32" s="25" t="n">
        <x:f>IF(A32="",IF(COUNTA(B32:H32)&gt;0,1,0),(IF(COUNTIF($A$2:$A$201,A32)&gt;1,1,0)+IF(COUNTIF('Cohorts'!$A$2:$A$201,B32)&lt;&gt;1,1,0)+IF(OR(NOT(ISNUMBER(C32)),C32&lt;=0,C32&gt;J32),1,0)+IF(OR(NOT(ISNUMBER(F32)),F32&lt;0),1,0)+IF(OR(D32="",E32="",G32="",H32=""),1,0)))</x:f>
        <x:v>0</x:v>
      </x:c>
      <x:c r="J32" s="23" t="str">
        <x:f>IF(B32="","",IFERROR(INDEX('Cohorts'!$F$2:$F$201,MATCH(B32,'Cohorts'!$A$2:$A$201,0)),""))</x:f>
      </x:c>
    </x:row>
    <x:row r="33" ht="60" customHeight="1">
      <x:c r="A33" s="23"/>
      <x:c r="B33" s="23"/>
      <x:c r="C33" s="24"/>
      <x:c r="D33" s="23"/>
      <x:c r="E33" s="23"/>
      <x:c r="F33" s="27"/>
      <x:c r="G33" s="23"/>
      <x:c r="H33" s="23"/>
      <x:c r="I33" s="25" t="n">
        <x:f>IF(A33="",IF(COUNTA(B33:H33)&gt;0,1,0),(IF(COUNTIF($A$2:$A$201,A33)&gt;1,1,0)+IF(COUNTIF('Cohorts'!$A$2:$A$201,B33)&lt;&gt;1,1,0)+IF(OR(NOT(ISNUMBER(C33)),C33&lt;=0,C33&gt;J33),1,0)+IF(OR(NOT(ISNUMBER(F33)),F33&lt;0),1,0)+IF(OR(D33="",E33="",G33="",H33=""),1,0)))</x:f>
        <x:v>0</x:v>
      </x:c>
      <x:c r="J33" s="23" t="str">
        <x:f>IF(B33="","",IFERROR(INDEX('Cohorts'!$F$2:$F$201,MATCH(B33,'Cohorts'!$A$2:$A$201,0)),""))</x:f>
      </x:c>
    </x:row>
    <x:row r="34" ht="60" customHeight="1">
      <x:c r="A34" s="23"/>
      <x:c r="B34" s="23"/>
      <x:c r="C34" s="24"/>
      <x:c r="D34" s="23"/>
      <x:c r="E34" s="23"/>
      <x:c r="F34" s="27"/>
      <x:c r="G34" s="23"/>
      <x:c r="H34" s="23"/>
      <x:c r="I34" s="25" t="n">
        <x:f>IF(A34="",IF(COUNTA(B34:H34)&gt;0,1,0),(IF(COUNTIF($A$2:$A$201,A34)&gt;1,1,0)+IF(COUNTIF('Cohorts'!$A$2:$A$201,B34)&lt;&gt;1,1,0)+IF(OR(NOT(ISNUMBER(C34)),C34&lt;=0,C34&gt;J34),1,0)+IF(OR(NOT(ISNUMBER(F34)),F34&lt;0),1,0)+IF(OR(D34="",E34="",G34="",H34=""),1,0)))</x:f>
        <x:v>0</x:v>
      </x:c>
      <x:c r="J34" s="23" t="str">
        <x:f>IF(B34="","",IFERROR(INDEX('Cohorts'!$F$2:$F$201,MATCH(B34,'Cohorts'!$A$2:$A$201,0)),""))</x:f>
      </x:c>
    </x:row>
    <x:row r="35" ht="60" customHeight="1">
      <x:c r="A35" s="23"/>
      <x:c r="B35" s="23"/>
      <x:c r="C35" s="24"/>
      <x:c r="D35" s="23"/>
      <x:c r="E35" s="23"/>
      <x:c r="F35" s="27"/>
      <x:c r="G35" s="23"/>
      <x:c r="H35" s="23"/>
      <x:c r="I35" s="25" t="n">
        <x:f>IF(A35="",IF(COUNTA(B35:H35)&gt;0,1,0),(IF(COUNTIF($A$2:$A$201,A35)&gt;1,1,0)+IF(COUNTIF('Cohorts'!$A$2:$A$201,B35)&lt;&gt;1,1,0)+IF(OR(NOT(ISNUMBER(C35)),C35&lt;=0,C35&gt;J35),1,0)+IF(OR(NOT(ISNUMBER(F35)),F35&lt;0),1,0)+IF(OR(D35="",E35="",G35="",H35=""),1,0)))</x:f>
        <x:v>0</x:v>
      </x:c>
      <x:c r="J35" s="23" t="str">
        <x:f>IF(B35="","",IFERROR(INDEX('Cohorts'!$F$2:$F$201,MATCH(B35,'Cohorts'!$A$2:$A$201,0)),""))</x:f>
      </x:c>
    </x:row>
    <x:row r="36" ht="60" customHeight="1">
      <x:c r="A36" s="23"/>
      <x:c r="B36" s="23"/>
      <x:c r="C36" s="24"/>
      <x:c r="D36" s="23"/>
      <x:c r="E36" s="23"/>
      <x:c r="F36" s="27"/>
      <x:c r="G36" s="23"/>
      <x:c r="H36" s="23"/>
      <x:c r="I36" s="25" t="n">
        <x:f>IF(A36="",IF(COUNTA(B36:H36)&gt;0,1,0),(IF(COUNTIF($A$2:$A$201,A36)&gt;1,1,0)+IF(COUNTIF('Cohorts'!$A$2:$A$201,B36)&lt;&gt;1,1,0)+IF(OR(NOT(ISNUMBER(C36)),C36&lt;=0,C36&gt;J36),1,0)+IF(OR(NOT(ISNUMBER(F36)),F36&lt;0),1,0)+IF(OR(D36="",E36="",G36="",H36=""),1,0)))</x:f>
        <x:v>0</x:v>
      </x:c>
      <x:c r="J36" s="23" t="str">
        <x:f>IF(B36="","",IFERROR(INDEX('Cohorts'!$F$2:$F$201,MATCH(B36,'Cohorts'!$A$2:$A$201,0)),""))</x:f>
      </x:c>
    </x:row>
    <x:row r="37" ht="60" customHeight="1">
      <x:c r="A37" s="23"/>
      <x:c r="B37" s="23"/>
      <x:c r="C37" s="24"/>
      <x:c r="D37" s="23"/>
      <x:c r="E37" s="23"/>
      <x:c r="F37" s="27"/>
      <x:c r="G37" s="23"/>
      <x:c r="H37" s="23"/>
      <x:c r="I37" s="25" t="n">
        <x:f>IF(A37="",IF(COUNTA(B37:H37)&gt;0,1,0),(IF(COUNTIF($A$2:$A$201,A37)&gt;1,1,0)+IF(COUNTIF('Cohorts'!$A$2:$A$201,B37)&lt;&gt;1,1,0)+IF(OR(NOT(ISNUMBER(C37)),C37&lt;=0,C37&gt;J37),1,0)+IF(OR(NOT(ISNUMBER(F37)),F37&lt;0),1,0)+IF(OR(D37="",E37="",G37="",H37=""),1,0)))</x:f>
        <x:v>0</x:v>
      </x:c>
      <x:c r="J37" s="23" t="str">
        <x:f>IF(B37="","",IFERROR(INDEX('Cohorts'!$F$2:$F$201,MATCH(B37,'Cohorts'!$A$2:$A$201,0)),""))</x:f>
      </x:c>
    </x:row>
    <x:row r="38" ht="60" customHeight="1">
      <x:c r="A38" s="23"/>
      <x:c r="B38" s="23"/>
      <x:c r="C38" s="24"/>
      <x:c r="D38" s="23"/>
      <x:c r="E38" s="23"/>
      <x:c r="F38" s="27"/>
      <x:c r="G38" s="23"/>
      <x:c r="H38" s="23"/>
      <x:c r="I38" s="25" t="n">
        <x:f>IF(A38="",IF(COUNTA(B38:H38)&gt;0,1,0),(IF(COUNTIF($A$2:$A$201,A38)&gt;1,1,0)+IF(COUNTIF('Cohorts'!$A$2:$A$201,B38)&lt;&gt;1,1,0)+IF(OR(NOT(ISNUMBER(C38)),C38&lt;=0,C38&gt;J38),1,0)+IF(OR(NOT(ISNUMBER(F38)),F38&lt;0),1,0)+IF(OR(D38="",E38="",G38="",H38=""),1,0)))</x:f>
        <x:v>0</x:v>
      </x:c>
      <x:c r="J38" s="23" t="str">
        <x:f>IF(B38="","",IFERROR(INDEX('Cohorts'!$F$2:$F$201,MATCH(B38,'Cohorts'!$A$2:$A$201,0)),""))</x:f>
      </x:c>
    </x:row>
    <x:row r="39" ht="60" customHeight="1">
      <x:c r="A39" s="23"/>
      <x:c r="B39" s="23"/>
      <x:c r="C39" s="24"/>
      <x:c r="D39" s="23"/>
      <x:c r="E39" s="23"/>
      <x:c r="F39" s="27"/>
      <x:c r="G39" s="23"/>
      <x:c r="H39" s="23"/>
      <x:c r="I39" s="25" t="n">
        <x:f>IF(A39="",IF(COUNTA(B39:H39)&gt;0,1,0),(IF(COUNTIF($A$2:$A$201,A39)&gt;1,1,0)+IF(COUNTIF('Cohorts'!$A$2:$A$201,B39)&lt;&gt;1,1,0)+IF(OR(NOT(ISNUMBER(C39)),C39&lt;=0,C39&gt;J39),1,0)+IF(OR(NOT(ISNUMBER(F39)),F39&lt;0),1,0)+IF(OR(D39="",E39="",G39="",H39=""),1,0)))</x:f>
        <x:v>0</x:v>
      </x:c>
      <x:c r="J39" s="23" t="str">
        <x:f>IF(B39="","",IFERROR(INDEX('Cohorts'!$F$2:$F$201,MATCH(B39,'Cohorts'!$A$2:$A$201,0)),""))</x:f>
      </x:c>
    </x:row>
    <x:row r="40" ht="60" customHeight="1">
      <x:c r="A40" s="23"/>
      <x:c r="B40" s="23"/>
      <x:c r="C40" s="24"/>
      <x:c r="D40" s="23"/>
      <x:c r="E40" s="23"/>
      <x:c r="F40" s="27"/>
      <x:c r="G40" s="23"/>
      <x:c r="H40" s="23"/>
      <x:c r="I40" s="25" t="n">
        <x:f>IF(A40="",IF(COUNTA(B40:H40)&gt;0,1,0),(IF(COUNTIF($A$2:$A$201,A40)&gt;1,1,0)+IF(COUNTIF('Cohorts'!$A$2:$A$201,B40)&lt;&gt;1,1,0)+IF(OR(NOT(ISNUMBER(C40)),C40&lt;=0,C40&gt;J40),1,0)+IF(OR(NOT(ISNUMBER(F40)),F40&lt;0),1,0)+IF(OR(D40="",E40="",G40="",H40=""),1,0)))</x:f>
        <x:v>0</x:v>
      </x:c>
      <x:c r="J40" s="23" t="str">
        <x:f>IF(B40="","",IFERROR(INDEX('Cohorts'!$F$2:$F$201,MATCH(B40,'Cohorts'!$A$2:$A$201,0)),""))</x:f>
      </x:c>
    </x:row>
    <x:row r="41" ht="60" customHeight="1">
      <x:c r="A41" s="23"/>
      <x:c r="B41" s="23"/>
      <x:c r="C41" s="24"/>
      <x:c r="D41" s="23"/>
      <x:c r="E41" s="23"/>
      <x:c r="F41" s="27"/>
      <x:c r="G41" s="23"/>
      <x:c r="H41" s="23"/>
      <x:c r="I41" s="25" t="n">
        <x:f>IF(A41="",IF(COUNTA(B41:H41)&gt;0,1,0),(IF(COUNTIF($A$2:$A$201,A41)&gt;1,1,0)+IF(COUNTIF('Cohorts'!$A$2:$A$201,B41)&lt;&gt;1,1,0)+IF(OR(NOT(ISNUMBER(C41)),C41&lt;=0,C41&gt;J41),1,0)+IF(OR(NOT(ISNUMBER(F41)),F41&lt;0),1,0)+IF(OR(D41="",E41="",G41="",H41=""),1,0)))</x:f>
        <x:v>0</x:v>
      </x:c>
      <x:c r="J41" s="23" t="str">
        <x:f>IF(B41="","",IFERROR(INDEX('Cohorts'!$F$2:$F$201,MATCH(B41,'Cohorts'!$A$2:$A$201,0)),""))</x:f>
      </x:c>
    </x:row>
    <x:row r="42" ht="60" customHeight="1">
      <x:c r="A42" s="23"/>
      <x:c r="B42" s="23"/>
      <x:c r="C42" s="24"/>
      <x:c r="D42" s="23"/>
      <x:c r="E42" s="23"/>
      <x:c r="F42" s="27"/>
      <x:c r="G42" s="23"/>
      <x:c r="H42" s="23"/>
      <x:c r="I42" s="25" t="n">
        <x:f>IF(A42="",IF(COUNTA(B42:H42)&gt;0,1,0),(IF(COUNTIF($A$2:$A$201,A42)&gt;1,1,0)+IF(COUNTIF('Cohorts'!$A$2:$A$201,B42)&lt;&gt;1,1,0)+IF(OR(NOT(ISNUMBER(C42)),C42&lt;=0,C42&gt;J42),1,0)+IF(OR(NOT(ISNUMBER(F42)),F42&lt;0),1,0)+IF(OR(D42="",E42="",G42="",H42=""),1,0)))</x:f>
        <x:v>0</x:v>
      </x:c>
      <x:c r="J42" s="23" t="str">
        <x:f>IF(B42="","",IFERROR(INDEX('Cohorts'!$F$2:$F$201,MATCH(B42,'Cohorts'!$A$2:$A$201,0)),""))</x:f>
      </x:c>
    </x:row>
    <x:row r="43" ht="60" customHeight="1">
      <x:c r="A43" s="23"/>
      <x:c r="B43" s="23"/>
      <x:c r="C43" s="24"/>
      <x:c r="D43" s="23"/>
      <x:c r="E43" s="23"/>
      <x:c r="F43" s="27"/>
      <x:c r="G43" s="23"/>
      <x:c r="H43" s="23"/>
      <x:c r="I43" s="25" t="n">
        <x:f>IF(A43="",IF(COUNTA(B43:H43)&gt;0,1,0),(IF(COUNTIF($A$2:$A$201,A43)&gt;1,1,0)+IF(COUNTIF('Cohorts'!$A$2:$A$201,B43)&lt;&gt;1,1,0)+IF(OR(NOT(ISNUMBER(C43)),C43&lt;=0,C43&gt;J43),1,0)+IF(OR(NOT(ISNUMBER(F43)),F43&lt;0),1,0)+IF(OR(D43="",E43="",G43="",H43=""),1,0)))</x:f>
        <x:v>0</x:v>
      </x:c>
      <x:c r="J43" s="23" t="str">
        <x:f>IF(B43="","",IFERROR(INDEX('Cohorts'!$F$2:$F$201,MATCH(B43,'Cohorts'!$A$2:$A$201,0)),""))</x:f>
      </x:c>
    </x:row>
    <x:row r="44" ht="60" customHeight="1">
      <x:c r="A44" s="23"/>
      <x:c r="B44" s="23"/>
      <x:c r="C44" s="24"/>
      <x:c r="D44" s="23"/>
      <x:c r="E44" s="23"/>
      <x:c r="F44" s="27"/>
      <x:c r="G44" s="23"/>
      <x:c r="H44" s="23"/>
      <x:c r="I44" s="25" t="n">
        <x:f>IF(A44="",IF(COUNTA(B44:H44)&gt;0,1,0),(IF(COUNTIF($A$2:$A$201,A44)&gt;1,1,0)+IF(COUNTIF('Cohorts'!$A$2:$A$201,B44)&lt;&gt;1,1,0)+IF(OR(NOT(ISNUMBER(C44)),C44&lt;=0,C44&gt;J44),1,0)+IF(OR(NOT(ISNUMBER(F44)),F44&lt;0),1,0)+IF(OR(D44="",E44="",G44="",H44=""),1,0)))</x:f>
        <x:v>0</x:v>
      </x:c>
      <x:c r="J44" s="23" t="str">
        <x:f>IF(B44="","",IFERROR(INDEX('Cohorts'!$F$2:$F$201,MATCH(B44,'Cohorts'!$A$2:$A$201,0)),""))</x:f>
      </x:c>
    </x:row>
    <x:row r="45" ht="60" customHeight="1">
      <x:c r="A45" s="23"/>
      <x:c r="B45" s="23"/>
      <x:c r="C45" s="24"/>
      <x:c r="D45" s="23"/>
      <x:c r="E45" s="23"/>
      <x:c r="F45" s="27"/>
      <x:c r="G45" s="23"/>
      <x:c r="H45" s="23"/>
      <x:c r="I45" s="25" t="n">
        <x:f>IF(A45="",IF(COUNTA(B45:H45)&gt;0,1,0),(IF(COUNTIF($A$2:$A$201,A45)&gt;1,1,0)+IF(COUNTIF('Cohorts'!$A$2:$A$201,B45)&lt;&gt;1,1,0)+IF(OR(NOT(ISNUMBER(C45)),C45&lt;=0,C45&gt;J45),1,0)+IF(OR(NOT(ISNUMBER(F45)),F45&lt;0),1,0)+IF(OR(D45="",E45="",G45="",H45=""),1,0)))</x:f>
        <x:v>0</x:v>
      </x:c>
      <x:c r="J45" s="23" t="str">
        <x:f>IF(B45="","",IFERROR(INDEX('Cohorts'!$F$2:$F$201,MATCH(B45,'Cohorts'!$A$2:$A$201,0)),""))</x:f>
      </x:c>
    </x:row>
    <x:row r="46" ht="60" customHeight="1">
      <x:c r="A46" s="23"/>
      <x:c r="B46" s="23"/>
      <x:c r="C46" s="24"/>
      <x:c r="D46" s="23"/>
      <x:c r="E46" s="23"/>
      <x:c r="F46" s="27"/>
      <x:c r="G46" s="23"/>
      <x:c r="H46" s="23"/>
      <x:c r="I46" s="25" t="n">
        <x:f>IF(A46="",IF(COUNTA(B46:H46)&gt;0,1,0),(IF(COUNTIF($A$2:$A$201,A46)&gt;1,1,0)+IF(COUNTIF('Cohorts'!$A$2:$A$201,B46)&lt;&gt;1,1,0)+IF(OR(NOT(ISNUMBER(C46)),C46&lt;=0,C46&gt;J46),1,0)+IF(OR(NOT(ISNUMBER(F46)),F46&lt;0),1,0)+IF(OR(D46="",E46="",G46="",H46=""),1,0)))</x:f>
        <x:v>0</x:v>
      </x:c>
      <x:c r="J46" s="23" t="str">
        <x:f>IF(B46="","",IFERROR(INDEX('Cohorts'!$F$2:$F$201,MATCH(B46,'Cohorts'!$A$2:$A$201,0)),""))</x:f>
      </x:c>
    </x:row>
    <x:row r="47" ht="60" customHeight="1">
      <x:c r="A47" s="23"/>
      <x:c r="B47" s="23"/>
      <x:c r="C47" s="24"/>
      <x:c r="D47" s="23"/>
      <x:c r="E47" s="23"/>
      <x:c r="F47" s="27"/>
      <x:c r="G47" s="23"/>
      <x:c r="H47" s="23"/>
      <x:c r="I47" s="25" t="n">
        <x:f>IF(A47="",IF(COUNTA(B47:H47)&gt;0,1,0),(IF(COUNTIF($A$2:$A$201,A47)&gt;1,1,0)+IF(COUNTIF('Cohorts'!$A$2:$A$201,B47)&lt;&gt;1,1,0)+IF(OR(NOT(ISNUMBER(C47)),C47&lt;=0,C47&gt;J47),1,0)+IF(OR(NOT(ISNUMBER(F47)),F47&lt;0),1,0)+IF(OR(D47="",E47="",G47="",H47=""),1,0)))</x:f>
        <x:v>0</x:v>
      </x:c>
      <x:c r="J47" s="23" t="str">
        <x:f>IF(B47="","",IFERROR(INDEX('Cohorts'!$F$2:$F$201,MATCH(B47,'Cohorts'!$A$2:$A$201,0)),""))</x:f>
      </x:c>
    </x:row>
    <x:row r="48" ht="60" customHeight="1">
      <x:c r="A48" s="23"/>
      <x:c r="B48" s="23"/>
      <x:c r="C48" s="24"/>
      <x:c r="D48" s="23"/>
      <x:c r="E48" s="23"/>
      <x:c r="F48" s="27"/>
      <x:c r="G48" s="23"/>
      <x:c r="H48" s="23"/>
      <x:c r="I48" s="25" t="n">
        <x:f>IF(A48="",IF(COUNTA(B48:H48)&gt;0,1,0),(IF(COUNTIF($A$2:$A$201,A48)&gt;1,1,0)+IF(COUNTIF('Cohorts'!$A$2:$A$201,B48)&lt;&gt;1,1,0)+IF(OR(NOT(ISNUMBER(C48)),C48&lt;=0,C48&gt;J48),1,0)+IF(OR(NOT(ISNUMBER(F48)),F48&lt;0),1,0)+IF(OR(D48="",E48="",G48="",H48=""),1,0)))</x:f>
        <x:v>0</x:v>
      </x:c>
      <x:c r="J48" s="23" t="str">
        <x:f>IF(B48="","",IFERROR(INDEX('Cohorts'!$F$2:$F$201,MATCH(B48,'Cohorts'!$A$2:$A$201,0)),""))</x:f>
      </x:c>
    </x:row>
    <x:row r="49" ht="60" customHeight="1">
      <x:c r="A49" s="23"/>
      <x:c r="B49" s="23"/>
      <x:c r="C49" s="24"/>
      <x:c r="D49" s="23"/>
      <x:c r="E49" s="23"/>
      <x:c r="F49" s="27"/>
      <x:c r="G49" s="23"/>
      <x:c r="H49" s="23"/>
      <x:c r="I49" s="25" t="n">
        <x:f>IF(A49="",IF(COUNTA(B49:H49)&gt;0,1,0),(IF(COUNTIF($A$2:$A$201,A49)&gt;1,1,0)+IF(COUNTIF('Cohorts'!$A$2:$A$201,B49)&lt;&gt;1,1,0)+IF(OR(NOT(ISNUMBER(C49)),C49&lt;=0,C49&gt;J49),1,0)+IF(OR(NOT(ISNUMBER(F49)),F49&lt;0),1,0)+IF(OR(D49="",E49="",G49="",H49=""),1,0)))</x:f>
        <x:v>0</x:v>
      </x:c>
      <x:c r="J49" s="23" t="str">
        <x:f>IF(B49="","",IFERROR(INDEX('Cohorts'!$F$2:$F$201,MATCH(B49,'Cohorts'!$A$2:$A$201,0)),""))</x:f>
      </x:c>
    </x:row>
    <x:row r="50" ht="60" customHeight="1">
      <x:c r="A50" s="23"/>
      <x:c r="B50" s="23"/>
      <x:c r="C50" s="24"/>
      <x:c r="D50" s="23"/>
      <x:c r="E50" s="23"/>
      <x:c r="F50" s="27"/>
      <x:c r="G50" s="23"/>
      <x:c r="H50" s="23"/>
      <x:c r="I50" s="25" t="n">
        <x:f>IF(A50="",IF(COUNTA(B50:H50)&gt;0,1,0),(IF(COUNTIF($A$2:$A$201,A50)&gt;1,1,0)+IF(COUNTIF('Cohorts'!$A$2:$A$201,B50)&lt;&gt;1,1,0)+IF(OR(NOT(ISNUMBER(C50)),C50&lt;=0,C50&gt;J50),1,0)+IF(OR(NOT(ISNUMBER(F50)),F50&lt;0),1,0)+IF(OR(D50="",E50="",G50="",H50=""),1,0)))</x:f>
        <x:v>0</x:v>
      </x:c>
      <x:c r="J50" s="23" t="str">
        <x:f>IF(B50="","",IFERROR(INDEX('Cohorts'!$F$2:$F$201,MATCH(B50,'Cohorts'!$A$2:$A$201,0)),""))</x:f>
      </x:c>
    </x:row>
    <x:row r="51" ht="60" customHeight="1">
      <x:c r="A51" s="23"/>
      <x:c r="B51" s="23"/>
      <x:c r="C51" s="24"/>
      <x:c r="D51" s="23"/>
      <x:c r="E51" s="23"/>
      <x:c r="F51" s="27"/>
      <x:c r="G51" s="23"/>
      <x:c r="H51" s="23"/>
      <x:c r="I51" s="25" t="n">
        <x:f>IF(A51="",IF(COUNTA(B51:H51)&gt;0,1,0),(IF(COUNTIF($A$2:$A$201,A51)&gt;1,1,0)+IF(COUNTIF('Cohorts'!$A$2:$A$201,B51)&lt;&gt;1,1,0)+IF(OR(NOT(ISNUMBER(C51)),C51&lt;=0,C51&gt;J51),1,0)+IF(OR(NOT(ISNUMBER(F51)),F51&lt;0),1,0)+IF(OR(D51="",E51="",G51="",H51=""),1,0)))</x:f>
        <x:v>0</x:v>
      </x:c>
      <x:c r="J51" s="23" t="str">
        <x:f>IF(B51="","",IFERROR(INDEX('Cohorts'!$F$2:$F$201,MATCH(B51,'Cohorts'!$A$2:$A$201,0)),""))</x:f>
      </x:c>
    </x:row>
    <x:row r="52" ht="60" customHeight="1">
      <x:c r="A52" s="23"/>
      <x:c r="B52" s="23"/>
      <x:c r="C52" s="24"/>
      <x:c r="D52" s="23"/>
      <x:c r="E52" s="23"/>
      <x:c r="F52" s="27"/>
      <x:c r="G52" s="23"/>
      <x:c r="H52" s="23"/>
      <x:c r="I52" s="25" t="n">
        <x:f>IF(A52="",IF(COUNTA(B52:H52)&gt;0,1,0),(IF(COUNTIF($A$2:$A$201,A52)&gt;1,1,0)+IF(COUNTIF('Cohorts'!$A$2:$A$201,B52)&lt;&gt;1,1,0)+IF(OR(NOT(ISNUMBER(C52)),C52&lt;=0,C52&gt;J52),1,0)+IF(OR(NOT(ISNUMBER(F52)),F52&lt;0),1,0)+IF(OR(D52="",E52="",G52="",H52=""),1,0)))</x:f>
        <x:v>0</x:v>
      </x:c>
      <x:c r="J52" s="23" t="str">
        <x:f>IF(B52="","",IFERROR(INDEX('Cohorts'!$F$2:$F$201,MATCH(B52,'Cohorts'!$A$2:$A$201,0)),""))</x:f>
      </x:c>
    </x:row>
    <x:row r="53" ht="60" customHeight="1">
      <x:c r="A53" s="23"/>
      <x:c r="B53" s="23"/>
      <x:c r="C53" s="24"/>
      <x:c r="D53" s="23"/>
      <x:c r="E53" s="23"/>
      <x:c r="F53" s="27"/>
      <x:c r="G53" s="23"/>
      <x:c r="H53" s="23"/>
      <x:c r="I53" s="25" t="n">
        <x:f>IF(A53="",IF(COUNTA(B53:H53)&gt;0,1,0),(IF(COUNTIF($A$2:$A$201,A53)&gt;1,1,0)+IF(COUNTIF('Cohorts'!$A$2:$A$201,B53)&lt;&gt;1,1,0)+IF(OR(NOT(ISNUMBER(C53)),C53&lt;=0,C53&gt;J53),1,0)+IF(OR(NOT(ISNUMBER(F53)),F53&lt;0),1,0)+IF(OR(D53="",E53="",G53="",H53=""),1,0)))</x:f>
        <x:v>0</x:v>
      </x:c>
      <x:c r="J53" s="23" t="str">
        <x:f>IF(B53="","",IFERROR(INDEX('Cohorts'!$F$2:$F$201,MATCH(B53,'Cohorts'!$A$2:$A$201,0)),""))</x:f>
      </x:c>
    </x:row>
    <x:row r="54" ht="60" customHeight="1">
      <x:c r="A54" s="23"/>
      <x:c r="B54" s="23"/>
      <x:c r="C54" s="24"/>
      <x:c r="D54" s="23"/>
      <x:c r="E54" s="23"/>
      <x:c r="F54" s="27"/>
      <x:c r="G54" s="23"/>
      <x:c r="H54" s="23"/>
      <x:c r="I54" s="25" t="n">
        <x:f>IF(A54="",IF(COUNTA(B54:H54)&gt;0,1,0),(IF(COUNTIF($A$2:$A$201,A54)&gt;1,1,0)+IF(COUNTIF('Cohorts'!$A$2:$A$201,B54)&lt;&gt;1,1,0)+IF(OR(NOT(ISNUMBER(C54)),C54&lt;=0,C54&gt;J54),1,0)+IF(OR(NOT(ISNUMBER(F54)),F54&lt;0),1,0)+IF(OR(D54="",E54="",G54="",H54=""),1,0)))</x:f>
        <x:v>0</x:v>
      </x:c>
      <x:c r="J54" s="23" t="str">
        <x:f>IF(B54="","",IFERROR(INDEX('Cohorts'!$F$2:$F$201,MATCH(B54,'Cohorts'!$A$2:$A$201,0)),""))</x:f>
      </x:c>
    </x:row>
    <x:row r="55" ht="60" customHeight="1">
      <x:c r="A55" s="23"/>
      <x:c r="B55" s="23"/>
      <x:c r="C55" s="24"/>
      <x:c r="D55" s="23"/>
      <x:c r="E55" s="23"/>
      <x:c r="F55" s="27"/>
      <x:c r="G55" s="23"/>
      <x:c r="H55" s="23"/>
      <x:c r="I55" s="25" t="n">
        <x:f>IF(A55="",IF(COUNTA(B55:H55)&gt;0,1,0),(IF(COUNTIF($A$2:$A$201,A55)&gt;1,1,0)+IF(COUNTIF('Cohorts'!$A$2:$A$201,B55)&lt;&gt;1,1,0)+IF(OR(NOT(ISNUMBER(C55)),C55&lt;=0,C55&gt;J55),1,0)+IF(OR(NOT(ISNUMBER(F55)),F55&lt;0),1,0)+IF(OR(D55="",E55="",G55="",H55=""),1,0)))</x:f>
        <x:v>0</x:v>
      </x:c>
      <x:c r="J55" s="23" t="str">
        <x:f>IF(B55="","",IFERROR(INDEX('Cohorts'!$F$2:$F$201,MATCH(B55,'Cohorts'!$A$2:$A$201,0)),""))</x:f>
      </x:c>
    </x:row>
    <x:row r="56" ht="60" customHeight="1">
      <x:c r="A56" s="23"/>
      <x:c r="B56" s="23"/>
      <x:c r="C56" s="24"/>
      <x:c r="D56" s="23"/>
      <x:c r="E56" s="23"/>
      <x:c r="F56" s="27"/>
      <x:c r="G56" s="23"/>
      <x:c r="H56" s="23"/>
      <x:c r="I56" s="25" t="n">
        <x:f>IF(A56="",IF(COUNTA(B56:H56)&gt;0,1,0),(IF(COUNTIF($A$2:$A$201,A56)&gt;1,1,0)+IF(COUNTIF('Cohorts'!$A$2:$A$201,B56)&lt;&gt;1,1,0)+IF(OR(NOT(ISNUMBER(C56)),C56&lt;=0,C56&gt;J56),1,0)+IF(OR(NOT(ISNUMBER(F56)),F56&lt;0),1,0)+IF(OR(D56="",E56="",G56="",H56=""),1,0)))</x:f>
        <x:v>0</x:v>
      </x:c>
      <x:c r="J56" s="23" t="str">
        <x:f>IF(B56="","",IFERROR(INDEX('Cohorts'!$F$2:$F$201,MATCH(B56,'Cohorts'!$A$2:$A$201,0)),""))</x:f>
      </x:c>
    </x:row>
    <x:row r="57" ht="60" customHeight="1">
      <x:c r="A57" s="23"/>
      <x:c r="B57" s="23"/>
      <x:c r="C57" s="24"/>
      <x:c r="D57" s="23"/>
      <x:c r="E57" s="23"/>
      <x:c r="F57" s="27"/>
      <x:c r="G57" s="23"/>
      <x:c r="H57" s="23"/>
      <x:c r="I57" s="25" t="n">
        <x:f>IF(A57="",IF(COUNTA(B57:H57)&gt;0,1,0),(IF(COUNTIF($A$2:$A$201,A57)&gt;1,1,0)+IF(COUNTIF('Cohorts'!$A$2:$A$201,B57)&lt;&gt;1,1,0)+IF(OR(NOT(ISNUMBER(C57)),C57&lt;=0,C57&gt;J57),1,0)+IF(OR(NOT(ISNUMBER(F57)),F57&lt;0),1,0)+IF(OR(D57="",E57="",G57="",H57=""),1,0)))</x:f>
        <x:v>0</x:v>
      </x:c>
      <x:c r="J57" s="23" t="str">
        <x:f>IF(B57="","",IFERROR(INDEX('Cohorts'!$F$2:$F$201,MATCH(B57,'Cohorts'!$A$2:$A$201,0)),""))</x:f>
      </x:c>
    </x:row>
    <x:row r="58" ht="60" customHeight="1">
      <x:c r="A58" s="23"/>
      <x:c r="B58" s="23"/>
      <x:c r="C58" s="24"/>
      <x:c r="D58" s="23"/>
      <x:c r="E58" s="23"/>
      <x:c r="F58" s="27"/>
      <x:c r="G58" s="23"/>
      <x:c r="H58" s="23"/>
      <x:c r="I58" s="25" t="n">
        <x:f>IF(A58="",IF(COUNTA(B58:H58)&gt;0,1,0),(IF(COUNTIF($A$2:$A$201,A58)&gt;1,1,0)+IF(COUNTIF('Cohorts'!$A$2:$A$201,B58)&lt;&gt;1,1,0)+IF(OR(NOT(ISNUMBER(C58)),C58&lt;=0,C58&gt;J58),1,0)+IF(OR(NOT(ISNUMBER(F58)),F58&lt;0),1,0)+IF(OR(D58="",E58="",G58="",H58=""),1,0)))</x:f>
        <x:v>0</x:v>
      </x:c>
      <x:c r="J58" s="23" t="str">
        <x:f>IF(B58="","",IFERROR(INDEX('Cohorts'!$F$2:$F$201,MATCH(B58,'Cohorts'!$A$2:$A$201,0)),""))</x:f>
      </x:c>
    </x:row>
    <x:row r="59" ht="60" customHeight="1">
      <x:c r="A59" s="23"/>
      <x:c r="B59" s="23"/>
      <x:c r="C59" s="24"/>
      <x:c r="D59" s="23"/>
      <x:c r="E59" s="23"/>
      <x:c r="F59" s="27"/>
      <x:c r="G59" s="23"/>
      <x:c r="H59" s="23"/>
      <x:c r="I59" s="25" t="n">
        <x:f>IF(A59="",IF(COUNTA(B59:H59)&gt;0,1,0),(IF(COUNTIF($A$2:$A$201,A59)&gt;1,1,0)+IF(COUNTIF('Cohorts'!$A$2:$A$201,B59)&lt;&gt;1,1,0)+IF(OR(NOT(ISNUMBER(C59)),C59&lt;=0,C59&gt;J59),1,0)+IF(OR(NOT(ISNUMBER(F59)),F59&lt;0),1,0)+IF(OR(D59="",E59="",G59="",H59=""),1,0)))</x:f>
        <x:v>0</x:v>
      </x:c>
      <x:c r="J59" s="23" t="str">
        <x:f>IF(B59="","",IFERROR(INDEX('Cohorts'!$F$2:$F$201,MATCH(B59,'Cohorts'!$A$2:$A$201,0)),""))</x:f>
      </x:c>
    </x:row>
    <x:row r="60" ht="60" customHeight="1">
      <x:c r="A60" s="23"/>
      <x:c r="B60" s="23"/>
      <x:c r="C60" s="24"/>
      <x:c r="D60" s="23"/>
      <x:c r="E60" s="23"/>
      <x:c r="F60" s="27"/>
      <x:c r="G60" s="23"/>
      <x:c r="H60" s="23"/>
      <x:c r="I60" s="25" t="n">
        <x:f>IF(A60="",IF(COUNTA(B60:H60)&gt;0,1,0),(IF(COUNTIF($A$2:$A$201,A60)&gt;1,1,0)+IF(COUNTIF('Cohorts'!$A$2:$A$201,B60)&lt;&gt;1,1,0)+IF(OR(NOT(ISNUMBER(C60)),C60&lt;=0,C60&gt;J60),1,0)+IF(OR(NOT(ISNUMBER(F60)),F60&lt;0),1,0)+IF(OR(D60="",E60="",G60="",H60=""),1,0)))</x:f>
        <x:v>0</x:v>
      </x:c>
      <x:c r="J60" s="23" t="str">
        <x:f>IF(B60="","",IFERROR(INDEX('Cohorts'!$F$2:$F$201,MATCH(B60,'Cohorts'!$A$2:$A$201,0)),""))</x:f>
      </x:c>
    </x:row>
    <x:row r="61" ht="60" customHeight="1">
      <x:c r="A61" s="23"/>
      <x:c r="B61" s="23"/>
      <x:c r="C61" s="24"/>
      <x:c r="D61" s="23"/>
      <x:c r="E61" s="23"/>
      <x:c r="F61" s="27"/>
      <x:c r="G61" s="23"/>
      <x:c r="H61" s="23"/>
      <x:c r="I61" s="25" t="n">
        <x:f>IF(A61="",IF(COUNTA(B61:H61)&gt;0,1,0),(IF(COUNTIF($A$2:$A$201,A61)&gt;1,1,0)+IF(COUNTIF('Cohorts'!$A$2:$A$201,B61)&lt;&gt;1,1,0)+IF(OR(NOT(ISNUMBER(C61)),C61&lt;=0,C61&gt;J61),1,0)+IF(OR(NOT(ISNUMBER(F61)),F61&lt;0),1,0)+IF(OR(D61="",E61="",G61="",H61=""),1,0)))</x:f>
        <x:v>0</x:v>
      </x:c>
      <x:c r="J61" s="23" t="str">
        <x:f>IF(B61="","",IFERROR(INDEX('Cohorts'!$F$2:$F$201,MATCH(B61,'Cohorts'!$A$2:$A$201,0)),""))</x:f>
      </x:c>
    </x:row>
    <x:row r="62" ht="60" customHeight="1">
      <x:c r="A62" s="23"/>
      <x:c r="B62" s="23"/>
      <x:c r="C62" s="24"/>
      <x:c r="D62" s="23"/>
      <x:c r="E62" s="23"/>
      <x:c r="F62" s="27"/>
      <x:c r="G62" s="23"/>
      <x:c r="H62" s="23"/>
      <x:c r="I62" s="25" t="n">
        <x:f>IF(A62="",IF(COUNTA(B62:H62)&gt;0,1,0),(IF(COUNTIF($A$2:$A$201,A62)&gt;1,1,0)+IF(COUNTIF('Cohorts'!$A$2:$A$201,B62)&lt;&gt;1,1,0)+IF(OR(NOT(ISNUMBER(C62)),C62&lt;=0,C62&gt;J62),1,0)+IF(OR(NOT(ISNUMBER(F62)),F62&lt;0),1,0)+IF(OR(D62="",E62="",G62="",H62=""),1,0)))</x:f>
        <x:v>0</x:v>
      </x:c>
      <x:c r="J62" s="23" t="str">
        <x:f>IF(B62="","",IFERROR(INDEX('Cohorts'!$F$2:$F$201,MATCH(B62,'Cohorts'!$A$2:$A$201,0)),""))</x:f>
      </x:c>
    </x:row>
    <x:row r="63" ht="60" customHeight="1">
      <x:c r="A63" s="23"/>
      <x:c r="B63" s="23"/>
      <x:c r="C63" s="24"/>
      <x:c r="D63" s="23"/>
      <x:c r="E63" s="23"/>
      <x:c r="F63" s="27"/>
      <x:c r="G63" s="23"/>
      <x:c r="H63" s="23"/>
      <x:c r="I63" s="25" t="n">
        <x:f>IF(A63="",IF(COUNTA(B63:H63)&gt;0,1,0),(IF(COUNTIF($A$2:$A$201,A63)&gt;1,1,0)+IF(COUNTIF('Cohorts'!$A$2:$A$201,B63)&lt;&gt;1,1,0)+IF(OR(NOT(ISNUMBER(C63)),C63&lt;=0,C63&gt;J63),1,0)+IF(OR(NOT(ISNUMBER(F63)),F63&lt;0),1,0)+IF(OR(D63="",E63="",G63="",H63=""),1,0)))</x:f>
        <x:v>0</x:v>
      </x:c>
      <x:c r="J63" s="23" t="str">
        <x:f>IF(B63="","",IFERROR(INDEX('Cohorts'!$F$2:$F$201,MATCH(B63,'Cohorts'!$A$2:$A$201,0)),""))</x:f>
      </x:c>
    </x:row>
    <x:row r="64" ht="60" customHeight="1">
      <x:c r="A64" s="23"/>
      <x:c r="B64" s="23"/>
      <x:c r="C64" s="24"/>
      <x:c r="D64" s="23"/>
      <x:c r="E64" s="23"/>
      <x:c r="F64" s="27"/>
      <x:c r="G64" s="23"/>
      <x:c r="H64" s="23"/>
      <x:c r="I64" s="25" t="n">
        <x:f>IF(A64="",IF(COUNTA(B64:H64)&gt;0,1,0),(IF(COUNTIF($A$2:$A$201,A64)&gt;1,1,0)+IF(COUNTIF('Cohorts'!$A$2:$A$201,B64)&lt;&gt;1,1,0)+IF(OR(NOT(ISNUMBER(C64)),C64&lt;=0,C64&gt;J64),1,0)+IF(OR(NOT(ISNUMBER(F64)),F64&lt;0),1,0)+IF(OR(D64="",E64="",G64="",H64=""),1,0)))</x:f>
        <x:v>0</x:v>
      </x:c>
      <x:c r="J64" s="23" t="str">
        <x:f>IF(B64="","",IFERROR(INDEX('Cohorts'!$F$2:$F$201,MATCH(B64,'Cohorts'!$A$2:$A$201,0)),""))</x:f>
      </x:c>
    </x:row>
    <x:row r="65" ht="60" customHeight="1">
      <x:c r="A65" s="23"/>
      <x:c r="B65" s="23"/>
      <x:c r="C65" s="24"/>
      <x:c r="D65" s="23"/>
      <x:c r="E65" s="23"/>
      <x:c r="F65" s="27"/>
      <x:c r="G65" s="23"/>
      <x:c r="H65" s="23"/>
      <x:c r="I65" s="25" t="n">
        <x:f>IF(A65="",IF(COUNTA(B65:H65)&gt;0,1,0),(IF(COUNTIF($A$2:$A$201,A65)&gt;1,1,0)+IF(COUNTIF('Cohorts'!$A$2:$A$201,B65)&lt;&gt;1,1,0)+IF(OR(NOT(ISNUMBER(C65)),C65&lt;=0,C65&gt;J65),1,0)+IF(OR(NOT(ISNUMBER(F65)),F65&lt;0),1,0)+IF(OR(D65="",E65="",G65="",H65=""),1,0)))</x:f>
        <x:v>0</x:v>
      </x:c>
      <x:c r="J65" s="23" t="str">
        <x:f>IF(B65="","",IFERROR(INDEX('Cohorts'!$F$2:$F$201,MATCH(B65,'Cohorts'!$A$2:$A$201,0)),""))</x:f>
      </x:c>
    </x:row>
    <x:row r="66" ht="60" customHeight="1">
      <x:c r="A66" s="23"/>
      <x:c r="B66" s="23"/>
      <x:c r="C66" s="24"/>
      <x:c r="D66" s="23"/>
      <x:c r="E66" s="23"/>
      <x:c r="F66" s="27"/>
      <x:c r="G66" s="23"/>
      <x:c r="H66" s="23"/>
      <x:c r="I66" s="25" t="n">
        <x:f>IF(A66="",IF(COUNTA(B66:H66)&gt;0,1,0),(IF(COUNTIF($A$2:$A$201,A66)&gt;1,1,0)+IF(COUNTIF('Cohorts'!$A$2:$A$201,B66)&lt;&gt;1,1,0)+IF(OR(NOT(ISNUMBER(C66)),C66&lt;=0,C66&gt;J66),1,0)+IF(OR(NOT(ISNUMBER(F66)),F66&lt;0),1,0)+IF(OR(D66="",E66="",G66="",H66=""),1,0)))</x:f>
        <x:v>0</x:v>
      </x:c>
      <x:c r="J66" s="23" t="str">
        <x:f>IF(B66="","",IFERROR(INDEX('Cohorts'!$F$2:$F$201,MATCH(B66,'Cohorts'!$A$2:$A$201,0)),""))</x:f>
      </x:c>
    </x:row>
    <x:row r="67" ht="60" customHeight="1">
      <x:c r="A67" s="23"/>
      <x:c r="B67" s="23"/>
      <x:c r="C67" s="24"/>
      <x:c r="D67" s="23"/>
      <x:c r="E67" s="23"/>
      <x:c r="F67" s="27"/>
      <x:c r="G67" s="23"/>
      <x:c r="H67" s="23"/>
      <x:c r="I67" s="25" t="n">
        <x:f>IF(A67="",IF(COUNTA(B67:H67)&gt;0,1,0),(IF(COUNTIF($A$2:$A$201,A67)&gt;1,1,0)+IF(COUNTIF('Cohorts'!$A$2:$A$201,B67)&lt;&gt;1,1,0)+IF(OR(NOT(ISNUMBER(C67)),C67&lt;=0,C67&gt;J67),1,0)+IF(OR(NOT(ISNUMBER(F67)),F67&lt;0),1,0)+IF(OR(D67="",E67="",G67="",H67=""),1,0)))</x:f>
        <x:v>0</x:v>
      </x:c>
      <x:c r="J67" s="23" t="str">
        <x:f>IF(B67="","",IFERROR(INDEX('Cohorts'!$F$2:$F$201,MATCH(B67,'Cohorts'!$A$2:$A$201,0)),""))</x:f>
      </x:c>
    </x:row>
    <x:row r="68" ht="60" customHeight="1">
      <x:c r="A68" s="23"/>
      <x:c r="B68" s="23"/>
      <x:c r="C68" s="24"/>
      <x:c r="D68" s="23"/>
      <x:c r="E68" s="23"/>
      <x:c r="F68" s="27"/>
      <x:c r="G68" s="23"/>
      <x:c r="H68" s="23"/>
      <x:c r="I68" s="25" t="n">
        <x:f>IF(A68="",IF(COUNTA(B68:H68)&gt;0,1,0),(IF(COUNTIF($A$2:$A$201,A68)&gt;1,1,0)+IF(COUNTIF('Cohorts'!$A$2:$A$201,B68)&lt;&gt;1,1,0)+IF(OR(NOT(ISNUMBER(C68)),C68&lt;=0,C68&gt;J68),1,0)+IF(OR(NOT(ISNUMBER(F68)),F68&lt;0),1,0)+IF(OR(D68="",E68="",G68="",H68=""),1,0)))</x:f>
        <x:v>0</x:v>
      </x:c>
      <x:c r="J68" s="23" t="str">
        <x:f>IF(B68="","",IFERROR(INDEX('Cohorts'!$F$2:$F$201,MATCH(B68,'Cohorts'!$A$2:$A$201,0)),""))</x:f>
      </x:c>
    </x:row>
    <x:row r="69" ht="60" customHeight="1">
      <x:c r="A69" s="23"/>
      <x:c r="B69" s="23"/>
      <x:c r="C69" s="24"/>
      <x:c r="D69" s="23"/>
      <x:c r="E69" s="23"/>
      <x:c r="F69" s="27"/>
      <x:c r="G69" s="23"/>
      <x:c r="H69" s="23"/>
      <x:c r="I69" s="25" t="n">
        <x:f>IF(A69="",IF(COUNTA(B69:H69)&gt;0,1,0),(IF(COUNTIF($A$2:$A$201,A69)&gt;1,1,0)+IF(COUNTIF('Cohorts'!$A$2:$A$201,B69)&lt;&gt;1,1,0)+IF(OR(NOT(ISNUMBER(C69)),C69&lt;=0,C69&gt;J69),1,0)+IF(OR(NOT(ISNUMBER(F69)),F69&lt;0),1,0)+IF(OR(D69="",E69="",G69="",H69=""),1,0)))</x:f>
        <x:v>0</x:v>
      </x:c>
      <x:c r="J69" s="23" t="str">
        <x:f>IF(B69="","",IFERROR(INDEX('Cohorts'!$F$2:$F$201,MATCH(B69,'Cohorts'!$A$2:$A$201,0)),""))</x:f>
      </x:c>
    </x:row>
    <x:row r="70" ht="60" customHeight="1">
      <x:c r="A70" s="23"/>
      <x:c r="B70" s="23"/>
      <x:c r="C70" s="24"/>
      <x:c r="D70" s="23"/>
      <x:c r="E70" s="23"/>
      <x:c r="F70" s="27"/>
      <x:c r="G70" s="23"/>
      <x:c r="H70" s="23"/>
      <x:c r="I70" s="25" t="n">
        <x:f>IF(A70="",IF(COUNTA(B70:H70)&gt;0,1,0),(IF(COUNTIF($A$2:$A$201,A70)&gt;1,1,0)+IF(COUNTIF('Cohorts'!$A$2:$A$201,B70)&lt;&gt;1,1,0)+IF(OR(NOT(ISNUMBER(C70)),C70&lt;=0,C70&gt;J70),1,0)+IF(OR(NOT(ISNUMBER(F70)),F70&lt;0),1,0)+IF(OR(D70="",E70="",G70="",H70=""),1,0)))</x:f>
        <x:v>0</x:v>
      </x:c>
      <x:c r="J70" s="23" t="str">
        <x:f>IF(B70="","",IFERROR(INDEX('Cohorts'!$F$2:$F$201,MATCH(B70,'Cohorts'!$A$2:$A$201,0)),""))</x:f>
      </x:c>
    </x:row>
    <x:row r="71" ht="60" customHeight="1">
      <x:c r="A71" s="23"/>
      <x:c r="B71" s="23"/>
      <x:c r="C71" s="24"/>
      <x:c r="D71" s="23"/>
      <x:c r="E71" s="23"/>
      <x:c r="F71" s="27"/>
      <x:c r="G71" s="23"/>
      <x:c r="H71" s="23"/>
      <x:c r="I71" s="25" t="n">
        <x:f>IF(A71="",IF(COUNTA(B71:H71)&gt;0,1,0),(IF(COUNTIF($A$2:$A$201,A71)&gt;1,1,0)+IF(COUNTIF('Cohorts'!$A$2:$A$201,B71)&lt;&gt;1,1,0)+IF(OR(NOT(ISNUMBER(C71)),C71&lt;=0,C71&gt;J71),1,0)+IF(OR(NOT(ISNUMBER(F71)),F71&lt;0),1,0)+IF(OR(D71="",E71="",G71="",H71=""),1,0)))</x:f>
        <x:v>0</x:v>
      </x:c>
      <x:c r="J71" s="23" t="str">
        <x:f>IF(B71="","",IFERROR(INDEX('Cohorts'!$F$2:$F$201,MATCH(B71,'Cohorts'!$A$2:$A$201,0)),""))</x:f>
      </x:c>
    </x:row>
    <x:row r="72" ht="60" customHeight="1">
      <x:c r="A72" s="23"/>
      <x:c r="B72" s="23"/>
      <x:c r="C72" s="24"/>
      <x:c r="D72" s="23"/>
      <x:c r="E72" s="23"/>
      <x:c r="F72" s="27"/>
      <x:c r="G72" s="23"/>
      <x:c r="H72" s="23"/>
      <x:c r="I72" s="25" t="n">
        <x:f>IF(A72="",IF(COUNTA(B72:H72)&gt;0,1,0),(IF(COUNTIF($A$2:$A$201,A72)&gt;1,1,0)+IF(COUNTIF('Cohorts'!$A$2:$A$201,B72)&lt;&gt;1,1,0)+IF(OR(NOT(ISNUMBER(C72)),C72&lt;=0,C72&gt;J72),1,0)+IF(OR(NOT(ISNUMBER(F72)),F72&lt;0),1,0)+IF(OR(D72="",E72="",G72="",H72=""),1,0)))</x:f>
        <x:v>0</x:v>
      </x:c>
      <x:c r="J72" s="23" t="str">
        <x:f>IF(B72="","",IFERROR(INDEX('Cohorts'!$F$2:$F$201,MATCH(B72,'Cohorts'!$A$2:$A$201,0)),""))</x:f>
      </x:c>
    </x:row>
    <x:row r="73" ht="60" customHeight="1">
      <x:c r="A73" s="23"/>
      <x:c r="B73" s="23"/>
      <x:c r="C73" s="24"/>
      <x:c r="D73" s="23"/>
      <x:c r="E73" s="23"/>
      <x:c r="F73" s="27"/>
      <x:c r="G73" s="23"/>
      <x:c r="H73" s="23"/>
      <x:c r="I73" s="25" t="n">
        <x:f>IF(A73="",IF(COUNTA(B73:H73)&gt;0,1,0),(IF(COUNTIF($A$2:$A$201,A73)&gt;1,1,0)+IF(COUNTIF('Cohorts'!$A$2:$A$201,B73)&lt;&gt;1,1,0)+IF(OR(NOT(ISNUMBER(C73)),C73&lt;=0,C73&gt;J73),1,0)+IF(OR(NOT(ISNUMBER(F73)),F73&lt;0),1,0)+IF(OR(D73="",E73="",G73="",H73=""),1,0)))</x:f>
        <x:v>0</x:v>
      </x:c>
      <x:c r="J73" s="23" t="str">
        <x:f>IF(B73="","",IFERROR(INDEX('Cohorts'!$F$2:$F$201,MATCH(B73,'Cohorts'!$A$2:$A$201,0)),""))</x:f>
      </x:c>
    </x:row>
    <x:row r="74" ht="60" customHeight="1">
      <x:c r="A74" s="23"/>
      <x:c r="B74" s="23"/>
      <x:c r="C74" s="24"/>
      <x:c r="D74" s="23"/>
      <x:c r="E74" s="23"/>
      <x:c r="F74" s="27"/>
      <x:c r="G74" s="23"/>
      <x:c r="H74" s="23"/>
      <x:c r="I74" s="25" t="n">
        <x:f>IF(A74="",IF(COUNTA(B74:H74)&gt;0,1,0),(IF(COUNTIF($A$2:$A$201,A74)&gt;1,1,0)+IF(COUNTIF('Cohorts'!$A$2:$A$201,B74)&lt;&gt;1,1,0)+IF(OR(NOT(ISNUMBER(C74)),C74&lt;=0,C74&gt;J74),1,0)+IF(OR(NOT(ISNUMBER(F74)),F74&lt;0),1,0)+IF(OR(D74="",E74="",G74="",H74=""),1,0)))</x:f>
        <x:v>0</x:v>
      </x:c>
      <x:c r="J74" s="23" t="str">
        <x:f>IF(B74="","",IFERROR(INDEX('Cohorts'!$F$2:$F$201,MATCH(B74,'Cohorts'!$A$2:$A$201,0)),""))</x:f>
      </x:c>
    </x:row>
    <x:row r="75" ht="60" customHeight="1">
      <x:c r="A75" s="23"/>
      <x:c r="B75" s="23"/>
      <x:c r="C75" s="24"/>
      <x:c r="D75" s="23"/>
      <x:c r="E75" s="23"/>
      <x:c r="F75" s="27"/>
      <x:c r="G75" s="23"/>
      <x:c r="H75" s="23"/>
      <x:c r="I75" s="25" t="n">
        <x:f>IF(A75="",IF(COUNTA(B75:H75)&gt;0,1,0),(IF(COUNTIF($A$2:$A$201,A75)&gt;1,1,0)+IF(COUNTIF('Cohorts'!$A$2:$A$201,B75)&lt;&gt;1,1,0)+IF(OR(NOT(ISNUMBER(C75)),C75&lt;=0,C75&gt;J75),1,0)+IF(OR(NOT(ISNUMBER(F75)),F75&lt;0),1,0)+IF(OR(D75="",E75="",G75="",H75=""),1,0)))</x:f>
        <x:v>0</x:v>
      </x:c>
      <x:c r="J75" s="23" t="str">
        <x:f>IF(B75="","",IFERROR(INDEX('Cohorts'!$F$2:$F$201,MATCH(B75,'Cohorts'!$A$2:$A$201,0)),""))</x:f>
      </x:c>
    </x:row>
    <x:row r="76" ht="60" customHeight="1">
      <x:c r="A76" s="23"/>
      <x:c r="B76" s="23"/>
      <x:c r="C76" s="24"/>
      <x:c r="D76" s="23"/>
      <x:c r="E76" s="23"/>
      <x:c r="F76" s="27"/>
      <x:c r="G76" s="23"/>
      <x:c r="H76" s="23"/>
      <x:c r="I76" s="25" t="n">
        <x:f>IF(A76="",IF(COUNTA(B76:H76)&gt;0,1,0),(IF(COUNTIF($A$2:$A$201,A76)&gt;1,1,0)+IF(COUNTIF('Cohorts'!$A$2:$A$201,B76)&lt;&gt;1,1,0)+IF(OR(NOT(ISNUMBER(C76)),C76&lt;=0,C76&gt;J76),1,0)+IF(OR(NOT(ISNUMBER(F76)),F76&lt;0),1,0)+IF(OR(D76="",E76="",G76="",H76=""),1,0)))</x:f>
        <x:v>0</x:v>
      </x:c>
      <x:c r="J76" s="23" t="str">
        <x:f>IF(B76="","",IFERROR(INDEX('Cohorts'!$F$2:$F$201,MATCH(B76,'Cohorts'!$A$2:$A$201,0)),""))</x:f>
      </x:c>
    </x:row>
    <x:row r="77" ht="60" customHeight="1">
      <x:c r="A77" s="23"/>
      <x:c r="B77" s="23"/>
      <x:c r="C77" s="24"/>
      <x:c r="D77" s="23"/>
      <x:c r="E77" s="23"/>
      <x:c r="F77" s="27"/>
      <x:c r="G77" s="23"/>
      <x:c r="H77" s="23"/>
      <x:c r="I77" s="25" t="n">
        <x:f>IF(A77="",IF(COUNTA(B77:H77)&gt;0,1,0),(IF(COUNTIF($A$2:$A$201,A77)&gt;1,1,0)+IF(COUNTIF('Cohorts'!$A$2:$A$201,B77)&lt;&gt;1,1,0)+IF(OR(NOT(ISNUMBER(C77)),C77&lt;=0,C77&gt;J77),1,0)+IF(OR(NOT(ISNUMBER(F77)),F77&lt;0),1,0)+IF(OR(D77="",E77="",G77="",H77=""),1,0)))</x:f>
        <x:v>0</x:v>
      </x:c>
      <x:c r="J77" s="23" t="str">
        <x:f>IF(B77="","",IFERROR(INDEX('Cohorts'!$F$2:$F$201,MATCH(B77,'Cohorts'!$A$2:$A$201,0)),""))</x:f>
      </x:c>
    </x:row>
    <x:row r="78" ht="60" customHeight="1">
      <x:c r="A78" s="23"/>
      <x:c r="B78" s="23"/>
      <x:c r="C78" s="24"/>
      <x:c r="D78" s="23"/>
      <x:c r="E78" s="23"/>
      <x:c r="F78" s="27"/>
      <x:c r="G78" s="23"/>
      <x:c r="H78" s="23"/>
      <x:c r="I78" s="25" t="n">
        <x:f>IF(A78="",IF(COUNTA(B78:H78)&gt;0,1,0),(IF(COUNTIF($A$2:$A$201,A78)&gt;1,1,0)+IF(COUNTIF('Cohorts'!$A$2:$A$201,B78)&lt;&gt;1,1,0)+IF(OR(NOT(ISNUMBER(C78)),C78&lt;=0,C78&gt;J78),1,0)+IF(OR(NOT(ISNUMBER(F78)),F78&lt;0),1,0)+IF(OR(D78="",E78="",G78="",H78=""),1,0)))</x:f>
        <x:v>0</x:v>
      </x:c>
      <x:c r="J78" s="23" t="str">
        <x:f>IF(B78="","",IFERROR(INDEX('Cohorts'!$F$2:$F$201,MATCH(B78,'Cohorts'!$A$2:$A$201,0)),""))</x:f>
      </x:c>
    </x:row>
    <x:row r="79" ht="60" customHeight="1">
      <x:c r="A79" s="23"/>
      <x:c r="B79" s="23"/>
      <x:c r="C79" s="24"/>
      <x:c r="D79" s="23"/>
      <x:c r="E79" s="23"/>
      <x:c r="F79" s="27"/>
      <x:c r="G79" s="23"/>
      <x:c r="H79" s="23"/>
      <x:c r="I79" s="25" t="n">
        <x:f>IF(A79="",IF(COUNTA(B79:H79)&gt;0,1,0),(IF(COUNTIF($A$2:$A$201,A79)&gt;1,1,0)+IF(COUNTIF('Cohorts'!$A$2:$A$201,B79)&lt;&gt;1,1,0)+IF(OR(NOT(ISNUMBER(C79)),C79&lt;=0,C79&gt;J79),1,0)+IF(OR(NOT(ISNUMBER(F79)),F79&lt;0),1,0)+IF(OR(D79="",E79="",G79="",H79=""),1,0)))</x:f>
        <x:v>0</x:v>
      </x:c>
      <x:c r="J79" s="23" t="str">
        <x:f>IF(B79="","",IFERROR(INDEX('Cohorts'!$F$2:$F$201,MATCH(B79,'Cohorts'!$A$2:$A$201,0)),""))</x:f>
      </x:c>
    </x:row>
    <x:row r="80" ht="60" customHeight="1">
      <x:c r="A80" s="23"/>
      <x:c r="B80" s="23"/>
      <x:c r="C80" s="24"/>
      <x:c r="D80" s="23"/>
      <x:c r="E80" s="23"/>
      <x:c r="F80" s="27"/>
      <x:c r="G80" s="23"/>
      <x:c r="H80" s="23"/>
      <x:c r="I80" s="25" t="n">
        <x:f>IF(A80="",IF(COUNTA(B80:H80)&gt;0,1,0),(IF(COUNTIF($A$2:$A$201,A80)&gt;1,1,0)+IF(COUNTIF('Cohorts'!$A$2:$A$201,B80)&lt;&gt;1,1,0)+IF(OR(NOT(ISNUMBER(C80)),C80&lt;=0,C80&gt;J80),1,0)+IF(OR(NOT(ISNUMBER(F80)),F80&lt;0),1,0)+IF(OR(D80="",E80="",G80="",H80=""),1,0)))</x:f>
        <x:v>0</x:v>
      </x:c>
      <x:c r="J80" s="23" t="str">
        <x:f>IF(B80="","",IFERROR(INDEX('Cohorts'!$F$2:$F$201,MATCH(B80,'Cohorts'!$A$2:$A$201,0)),""))</x:f>
      </x:c>
    </x:row>
    <x:row r="81" ht="60" customHeight="1">
      <x:c r="A81" s="23"/>
      <x:c r="B81" s="23"/>
      <x:c r="C81" s="24"/>
      <x:c r="D81" s="23"/>
      <x:c r="E81" s="23"/>
      <x:c r="F81" s="27"/>
      <x:c r="G81" s="23"/>
      <x:c r="H81" s="23"/>
      <x:c r="I81" s="25" t="n">
        <x:f>IF(A81="",IF(COUNTA(B81:H81)&gt;0,1,0),(IF(COUNTIF($A$2:$A$201,A81)&gt;1,1,0)+IF(COUNTIF('Cohorts'!$A$2:$A$201,B81)&lt;&gt;1,1,0)+IF(OR(NOT(ISNUMBER(C81)),C81&lt;=0,C81&gt;J81),1,0)+IF(OR(NOT(ISNUMBER(F81)),F81&lt;0),1,0)+IF(OR(D81="",E81="",G81="",H81=""),1,0)))</x:f>
        <x:v>0</x:v>
      </x:c>
      <x:c r="J81" s="23" t="str">
        <x:f>IF(B81="","",IFERROR(INDEX('Cohorts'!$F$2:$F$201,MATCH(B81,'Cohorts'!$A$2:$A$201,0)),""))</x:f>
      </x:c>
    </x:row>
    <x:row r="82" ht="60" customHeight="1">
      <x:c r="A82" s="23"/>
      <x:c r="B82" s="23"/>
      <x:c r="C82" s="24"/>
      <x:c r="D82" s="23"/>
      <x:c r="E82" s="23"/>
      <x:c r="F82" s="27"/>
      <x:c r="G82" s="23"/>
      <x:c r="H82" s="23"/>
      <x:c r="I82" s="25" t="n">
        <x:f>IF(A82="",IF(COUNTA(B82:H82)&gt;0,1,0),(IF(COUNTIF($A$2:$A$201,A82)&gt;1,1,0)+IF(COUNTIF('Cohorts'!$A$2:$A$201,B82)&lt;&gt;1,1,0)+IF(OR(NOT(ISNUMBER(C82)),C82&lt;=0,C82&gt;J82),1,0)+IF(OR(NOT(ISNUMBER(F82)),F82&lt;0),1,0)+IF(OR(D82="",E82="",G82="",H82=""),1,0)))</x:f>
        <x:v>0</x:v>
      </x:c>
      <x:c r="J82" s="23" t="str">
        <x:f>IF(B82="","",IFERROR(INDEX('Cohorts'!$F$2:$F$201,MATCH(B82,'Cohorts'!$A$2:$A$201,0)),""))</x:f>
      </x:c>
    </x:row>
    <x:row r="83" ht="60" customHeight="1">
      <x:c r="A83" s="23"/>
      <x:c r="B83" s="23"/>
      <x:c r="C83" s="24"/>
      <x:c r="D83" s="23"/>
      <x:c r="E83" s="23"/>
      <x:c r="F83" s="27"/>
      <x:c r="G83" s="23"/>
      <x:c r="H83" s="23"/>
      <x:c r="I83" s="25" t="n">
        <x:f>IF(A83="",IF(COUNTA(B83:H83)&gt;0,1,0),(IF(COUNTIF($A$2:$A$201,A83)&gt;1,1,0)+IF(COUNTIF('Cohorts'!$A$2:$A$201,B83)&lt;&gt;1,1,0)+IF(OR(NOT(ISNUMBER(C83)),C83&lt;=0,C83&gt;J83),1,0)+IF(OR(NOT(ISNUMBER(F83)),F83&lt;0),1,0)+IF(OR(D83="",E83="",G83="",H83=""),1,0)))</x:f>
        <x:v>0</x:v>
      </x:c>
      <x:c r="J83" s="23" t="str">
        <x:f>IF(B83="","",IFERROR(INDEX('Cohorts'!$F$2:$F$201,MATCH(B83,'Cohorts'!$A$2:$A$201,0)),""))</x:f>
      </x:c>
    </x:row>
    <x:row r="84" ht="60" customHeight="1">
      <x:c r="A84" s="23"/>
      <x:c r="B84" s="23"/>
      <x:c r="C84" s="24"/>
      <x:c r="D84" s="23"/>
      <x:c r="E84" s="23"/>
      <x:c r="F84" s="27"/>
      <x:c r="G84" s="23"/>
      <x:c r="H84" s="23"/>
      <x:c r="I84" s="25" t="n">
        <x:f>IF(A84="",IF(COUNTA(B84:H84)&gt;0,1,0),(IF(COUNTIF($A$2:$A$201,A84)&gt;1,1,0)+IF(COUNTIF('Cohorts'!$A$2:$A$201,B84)&lt;&gt;1,1,0)+IF(OR(NOT(ISNUMBER(C84)),C84&lt;=0,C84&gt;J84),1,0)+IF(OR(NOT(ISNUMBER(F84)),F84&lt;0),1,0)+IF(OR(D84="",E84="",G84="",H84=""),1,0)))</x:f>
        <x:v>0</x:v>
      </x:c>
      <x:c r="J84" s="23" t="str">
        <x:f>IF(B84="","",IFERROR(INDEX('Cohorts'!$F$2:$F$201,MATCH(B84,'Cohorts'!$A$2:$A$201,0)),""))</x:f>
      </x:c>
    </x:row>
    <x:row r="85" ht="60" customHeight="1">
      <x:c r="A85" s="23"/>
      <x:c r="B85" s="23"/>
      <x:c r="C85" s="24"/>
      <x:c r="D85" s="23"/>
      <x:c r="E85" s="23"/>
      <x:c r="F85" s="27"/>
      <x:c r="G85" s="23"/>
      <x:c r="H85" s="23"/>
      <x:c r="I85" s="25" t="n">
        <x:f>IF(A85="",IF(COUNTA(B85:H85)&gt;0,1,0),(IF(COUNTIF($A$2:$A$201,A85)&gt;1,1,0)+IF(COUNTIF('Cohorts'!$A$2:$A$201,B85)&lt;&gt;1,1,0)+IF(OR(NOT(ISNUMBER(C85)),C85&lt;=0,C85&gt;J85),1,0)+IF(OR(NOT(ISNUMBER(F85)),F85&lt;0),1,0)+IF(OR(D85="",E85="",G85="",H85=""),1,0)))</x:f>
        <x:v>0</x:v>
      </x:c>
      <x:c r="J85" s="23" t="str">
        <x:f>IF(B85="","",IFERROR(INDEX('Cohorts'!$F$2:$F$201,MATCH(B85,'Cohorts'!$A$2:$A$201,0)),""))</x:f>
      </x:c>
    </x:row>
    <x:row r="86" ht="60" customHeight="1">
      <x:c r="A86" s="23"/>
      <x:c r="B86" s="23"/>
      <x:c r="C86" s="24"/>
      <x:c r="D86" s="23"/>
      <x:c r="E86" s="23"/>
      <x:c r="F86" s="27"/>
      <x:c r="G86" s="23"/>
      <x:c r="H86" s="23"/>
      <x:c r="I86" s="25" t="n">
        <x:f>IF(A86="",IF(COUNTA(B86:H86)&gt;0,1,0),(IF(COUNTIF($A$2:$A$201,A86)&gt;1,1,0)+IF(COUNTIF('Cohorts'!$A$2:$A$201,B86)&lt;&gt;1,1,0)+IF(OR(NOT(ISNUMBER(C86)),C86&lt;=0,C86&gt;J86),1,0)+IF(OR(NOT(ISNUMBER(F86)),F86&lt;0),1,0)+IF(OR(D86="",E86="",G86="",H86=""),1,0)))</x:f>
        <x:v>0</x:v>
      </x:c>
      <x:c r="J86" s="23" t="str">
        <x:f>IF(B86="","",IFERROR(INDEX('Cohorts'!$F$2:$F$201,MATCH(B86,'Cohorts'!$A$2:$A$201,0)),""))</x:f>
      </x:c>
    </x:row>
    <x:row r="87" ht="60" customHeight="1">
      <x:c r="A87" s="23"/>
      <x:c r="B87" s="23"/>
      <x:c r="C87" s="24"/>
      <x:c r="D87" s="23"/>
      <x:c r="E87" s="23"/>
      <x:c r="F87" s="27"/>
      <x:c r="G87" s="23"/>
      <x:c r="H87" s="23"/>
      <x:c r="I87" s="25" t="n">
        <x:f>IF(A87="",IF(COUNTA(B87:H87)&gt;0,1,0),(IF(COUNTIF($A$2:$A$201,A87)&gt;1,1,0)+IF(COUNTIF('Cohorts'!$A$2:$A$201,B87)&lt;&gt;1,1,0)+IF(OR(NOT(ISNUMBER(C87)),C87&lt;=0,C87&gt;J87),1,0)+IF(OR(NOT(ISNUMBER(F87)),F87&lt;0),1,0)+IF(OR(D87="",E87="",G87="",H87=""),1,0)))</x:f>
        <x:v>0</x:v>
      </x:c>
      <x:c r="J87" s="23" t="str">
        <x:f>IF(B87="","",IFERROR(INDEX('Cohorts'!$F$2:$F$201,MATCH(B87,'Cohorts'!$A$2:$A$201,0)),""))</x:f>
      </x:c>
    </x:row>
    <x:row r="88" ht="60" customHeight="1">
      <x:c r="A88" s="23"/>
      <x:c r="B88" s="23"/>
      <x:c r="C88" s="24"/>
      <x:c r="D88" s="23"/>
      <x:c r="E88" s="23"/>
      <x:c r="F88" s="27"/>
      <x:c r="G88" s="23"/>
      <x:c r="H88" s="23"/>
      <x:c r="I88" s="25" t="n">
        <x:f>IF(A88="",IF(COUNTA(B88:H88)&gt;0,1,0),(IF(COUNTIF($A$2:$A$201,A88)&gt;1,1,0)+IF(COUNTIF('Cohorts'!$A$2:$A$201,B88)&lt;&gt;1,1,0)+IF(OR(NOT(ISNUMBER(C88)),C88&lt;=0,C88&gt;J88),1,0)+IF(OR(NOT(ISNUMBER(F88)),F88&lt;0),1,0)+IF(OR(D88="",E88="",G88="",H88=""),1,0)))</x:f>
        <x:v>0</x:v>
      </x:c>
      <x:c r="J88" s="23" t="str">
        <x:f>IF(B88="","",IFERROR(INDEX('Cohorts'!$F$2:$F$201,MATCH(B88,'Cohorts'!$A$2:$A$201,0)),""))</x:f>
      </x:c>
    </x:row>
    <x:row r="89" ht="60" customHeight="1">
      <x:c r="A89" s="23"/>
      <x:c r="B89" s="23"/>
      <x:c r="C89" s="24"/>
      <x:c r="D89" s="23"/>
      <x:c r="E89" s="23"/>
      <x:c r="F89" s="27"/>
      <x:c r="G89" s="23"/>
      <x:c r="H89" s="23"/>
      <x:c r="I89" s="25" t="n">
        <x:f>IF(A89="",IF(COUNTA(B89:H89)&gt;0,1,0),(IF(COUNTIF($A$2:$A$201,A89)&gt;1,1,0)+IF(COUNTIF('Cohorts'!$A$2:$A$201,B89)&lt;&gt;1,1,0)+IF(OR(NOT(ISNUMBER(C89)),C89&lt;=0,C89&gt;J89),1,0)+IF(OR(NOT(ISNUMBER(F89)),F89&lt;0),1,0)+IF(OR(D89="",E89="",G89="",H89=""),1,0)))</x:f>
        <x:v>0</x:v>
      </x:c>
      <x:c r="J89" s="23" t="str">
        <x:f>IF(B89="","",IFERROR(INDEX('Cohorts'!$F$2:$F$201,MATCH(B89,'Cohorts'!$A$2:$A$201,0)),""))</x:f>
      </x:c>
    </x:row>
    <x:row r="90" ht="60" customHeight="1">
      <x:c r="A90" s="23"/>
      <x:c r="B90" s="23"/>
      <x:c r="C90" s="24"/>
      <x:c r="D90" s="23"/>
      <x:c r="E90" s="23"/>
      <x:c r="F90" s="27"/>
      <x:c r="G90" s="23"/>
      <x:c r="H90" s="23"/>
      <x:c r="I90" s="25" t="n">
        <x:f>IF(A90="",IF(COUNTA(B90:H90)&gt;0,1,0),(IF(COUNTIF($A$2:$A$201,A90)&gt;1,1,0)+IF(COUNTIF('Cohorts'!$A$2:$A$201,B90)&lt;&gt;1,1,0)+IF(OR(NOT(ISNUMBER(C90)),C90&lt;=0,C90&gt;J90),1,0)+IF(OR(NOT(ISNUMBER(F90)),F90&lt;0),1,0)+IF(OR(D90="",E90="",G90="",H90=""),1,0)))</x:f>
        <x:v>0</x:v>
      </x:c>
      <x:c r="J90" s="23" t="str">
        <x:f>IF(B90="","",IFERROR(INDEX('Cohorts'!$F$2:$F$201,MATCH(B90,'Cohorts'!$A$2:$A$201,0)),""))</x:f>
      </x:c>
    </x:row>
    <x:row r="91" ht="60" customHeight="1">
      <x:c r="A91" s="23"/>
      <x:c r="B91" s="23"/>
      <x:c r="C91" s="24"/>
      <x:c r="D91" s="23"/>
      <x:c r="E91" s="23"/>
      <x:c r="F91" s="27"/>
      <x:c r="G91" s="23"/>
      <x:c r="H91" s="23"/>
      <x:c r="I91" s="25" t="n">
        <x:f>IF(A91="",IF(COUNTA(B91:H91)&gt;0,1,0),(IF(COUNTIF($A$2:$A$201,A91)&gt;1,1,0)+IF(COUNTIF('Cohorts'!$A$2:$A$201,B91)&lt;&gt;1,1,0)+IF(OR(NOT(ISNUMBER(C91)),C91&lt;=0,C91&gt;J91),1,0)+IF(OR(NOT(ISNUMBER(F91)),F91&lt;0),1,0)+IF(OR(D91="",E91="",G91="",H91=""),1,0)))</x:f>
        <x:v>0</x:v>
      </x:c>
      <x:c r="J91" s="23" t="str">
        <x:f>IF(B91="","",IFERROR(INDEX('Cohorts'!$F$2:$F$201,MATCH(B91,'Cohorts'!$A$2:$A$201,0)),""))</x:f>
      </x:c>
    </x:row>
    <x:row r="92" ht="60" customHeight="1">
      <x:c r="A92" s="23"/>
      <x:c r="B92" s="23"/>
      <x:c r="C92" s="24"/>
      <x:c r="D92" s="23"/>
      <x:c r="E92" s="23"/>
      <x:c r="F92" s="27"/>
      <x:c r="G92" s="23"/>
      <x:c r="H92" s="23"/>
      <x:c r="I92" s="25" t="n">
        <x:f>IF(A92="",IF(COUNTA(B92:H92)&gt;0,1,0),(IF(COUNTIF($A$2:$A$201,A92)&gt;1,1,0)+IF(COUNTIF('Cohorts'!$A$2:$A$201,B92)&lt;&gt;1,1,0)+IF(OR(NOT(ISNUMBER(C92)),C92&lt;=0,C92&gt;J92),1,0)+IF(OR(NOT(ISNUMBER(F92)),F92&lt;0),1,0)+IF(OR(D92="",E92="",G92="",H92=""),1,0)))</x:f>
        <x:v>0</x:v>
      </x:c>
      <x:c r="J92" s="23" t="str">
        <x:f>IF(B92="","",IFERROR(INDEX('Cohorts'!$F$2:$F$201,MATCH(B92,'Cohorts'!$A$2:$A$201,0)),""))</x:f>
      </x:c>
    </x:row>
    <x:row r="93" ht="60" customHeight="1">
      <x:c r="A93" s="23"/>
      <x:c r="B93" s="23"/>
      <x:c r="C93" s="24"/>
      <x:c r="D93" s="23"/>
      <x:c r="E93" s="23"/>
      <x:c r="F93" s="27"/>
      <x:c r="G93" s="23"/>
      <x:c r="H93" s="23"/>
      <x:c r="I93" s="25" t="n">
        <x:f>IF(A93="",IF(COUNTA(B93:H93)&gt;0,1,0),(IF(COUNTIF($A$2:$A$201,A93)&gt;1,1,0)+IF(COUNTIF('Cohorts'!$A$2:$A$201,B93)&lt;&gt;1,1,0)+IF(OR(NOT(ISNUMBER(C93)),C93&lt;=0,C93&gt;J93),1,0)+IF(OR(NOT(ISNUMBER(F93)),F93&lt;0),1,0)+IF(OR(D93="",E93="",G93="",H93=""),1,0)))</x:f>
        <x:v>0</x:v>
      </x:c>
      <x:c r="J93" s="23" t="str">
        <x:f>IF(B93="","",IFERROR(INDEX('Cohorts'!$F$2:$F$201,MATCH(B93,'Cohorts'!$A$2:$A$201,0)),""))</x:f>
      </x:c>
    </x:row>
    <x:row r="94" ht="60" customHeight="1">
      <x:c r="A94" s="23"/>
      <x:c r="B94" s="23"/>
      <x:c r="C94" s="24"/>
      <x:c r="D94" s="23"/>
      <x:c r="E94" s="23"/>
      <x:c r="F94" s="27"/>
      <x:c r="G94" s="23"/>
      <x:c r="H94" s="23"/>
      <x:c r="I94" s="25" t="n">
        <x:f>IF(A94="",IF(COUNTA(B94:H94)&gt;0,1,0),(IF(COUNTIF($A$2:$A$201,A94)&gt;1,1,0)+IF(COUNTIF('Cohorts'!$A$2:$A$201,B94)&lt;&gt;1,1,0)+IF(OR(NOT(ISNUMBER(C94)),C94&lt;=0,C94&gt;J94),1,0)+IF(OR(NOT(ISNUMBER(F94)),F94&lt;0),1,0)+IF(OR(D94="",E94="",G94="",H94=""),1,0)))</x:f>
        <x:v>0</x:v>
      </x:c>
      <x:c r="J94" s="23" t="str">
        <x:f>IF(B94="","",IFERROR(INDEX('Cohorts'!$F$2:$F$201,MATCH(B94,'Cohorts'!$A$2:$A$201,0)),""))</x:f>
      </x:c>
    </x:row>
    <x:row r="95" ht="60" customHeight="1">
      <x:c r="A95" s="23"/>
      <x:c r="B95" s="23"/>
      <x:c r="C95" s="24"/>
      <x:c r="D95" s="23"/>
      <x:c r="E95" s="23"/>
      <x:c r="F95" s="27"/>
      <x:c r="G95" s="23"/>
      <x:c r="H95" s="23"/>
      <x:c r="I95" s="25" t="n">
        <x:f>IF(A95="",IF(COUNTA(B95:H95)&gt;0,1,0),(IF(COUNTIF($A$2:$A$201,A95)&gt;1,1,0)+IF(COUNTIF('Cohorts'!$A$2:$A$201,B95)&lt;&gt;1,1,0)+IF(OR(NOT(ISNUMBER(C95)),C95&lt;=0,C95&gt;J95),1,0)+IF(OR(NOT(ISNUMBER(F95)),F95&lt;0),1,0)+IF(OR(D95="",E95="",G95="",H95=""),1,0)))</x:f>
        <x:v>0</x:v>
      </x:c>
      <x:c r="J95" s="23" t="str">
        <x:f>IF(B95="","",IFERROR(INDEX('Cohorts'!$F$2:$F$201,MATCH(B95,'Cohorts'!$A$2:$A$201,0)),""))</x:f>
      </x:c>
    </x:row>
    <x:row r="96" ht="60" customHeight="1">
      <x:c r="A96" s="23"/>
      <x:c r="B96" s="23"/>
      <x:c r="C96" s="24"/>
      <x:c r="D96" s="23"/>
      <x:c r="E96" s="23"/>
      <x:c r="F96" s="27"/>
      <x:c r="G96" s="23"/>
      <x:c r="H96" s="23"/>
      <x:c r="I96" s="25" t="n">
        <x:f>IF(A96="",IF(COUNTA(B96:H96)&gt;0,1,0),(IF(COUNTIF($A$2:$A$201,A96)&gt;1,1,0)+IF(COUNTIF('Cohorts'!$A$2:$A$201,B96)&lt;&gt;1,1,0)+IF(OR(NOT(ISNUMBER(C96)),C96&lt;=0,C96&gt;J96),1,0)+IF(OR(NOT(ISNUMBER(F96)),F96&lt;0),1,0)+IF(OR(D96="",E96="",G96="",H96=""),1,0)))</x:f>
        <x:v>0</x:v>
      </x:c>
      <x:c r="J96" s="23" t="str">
        <x:f>IF(B96="","",IFERROR(INDEX('Cohorts'!$F$2:$F$201,MATCH(B96,'Cohorts'!$A$2:$A$201,0)),""))</x:f>
      </x:c>
    </x:row>
    <x:row r="97" ht="60" customHeight="1">
      <x:c r="A97" s="23"/>
      <x:c r="B97" s="23"/>
      <x:c r="C97" s="24"/>
      <x:c r="D97" s="23"/>
      <x:c r="E97" s="23"/>
      <x:c r="F97" s="27"/>
      <x:c r="G97" s="23"/>
      <x:c r="H97" s="23"/>
      <x:c r="I97" s="25" t="n">
        <x:f>IF(A97="",IF(COUNTA(B97:H97)&gt;0,1,0),(IF(COUNTIF($A$2:$A$201,A97)&gt;1,1,0)+IF(COUNTIF('Cohorts'!$A$2:$A$201,B97)&lt;&gt;1,1,0)+IF(OR(NOT(ISNUMBER(C97)),C97&lt;=0,C97&gt;J97),1,0)+IF(OR(NOT(ISNUMBER(F97)),F97&lt;0),1,0)+IF(OR(D97="",E97="",G97="",H97=""),1,0)))</x:f>
        <x:v>0</x:v>
      </x:c>
      <x:c r="J97" s="23" t="str">
        <x:f>IF(B97="","",IFERROR(INDEX('Cohorts'!$F$2:$F$201,MATCH(B97,'Cohorts'!$A$2:$A$201,0)),""))</x:f>
      </x:c>
    </x:row>
    <x:row r="98" ht="60" customHeight="1">
      <x:c r="A98" s="23"/>
      <x:c r="B98" s="23"/>
      <x:c r="C98" s="24"/>
      <x:c r="D98" s="23"/>
      <x:c r="E98" s="23"/>
      <x:c r="F98" s="27"/>
      <x:c r="G98" s="23"/>
      <x:c r="H98" s="23"/>
      <x:c r="I98" s="25" t="n">
        <x:f>IF(A98="",IF(COUNTA(B98:H98)&gt;0,1,0),(IF(COUNTIF($A$2:$A$201,A98)&gt;1,1,0)+IF(COUNTIF('Cohorts'!$A$2:$A$201,B98)&lt;&gt;1,1,0)+IF(OR(NOT(ISNUMBER(C98)),C98&lt;=0,C98&gt;J98),1,0)+IF(OR(NOT(ISNUMBER(F98)),F98&lt;0),1,0)+IF(OR(D98="",E98="",G98="",H98=""),1,0)))</x:f>
        <x:v>0</x:v>
      </x:c>
      <x:c r="J98" s="23" t="str">
        <x:f>IF(B98="","",IFERROR(INDEX('Cohorts'!$F$2:$F$201,MATCH(B98,'Cohorts'!$A$2:$A$201,0)),""))</x:f>
      </x:c>
    </x:row>
    <x:row r="99" ht="60" customHeight="1">
      <x:c r="A99" s="23"/>
      <x:c r="B99" s="23"/>
      <x:c r="C99" s="24"/>
      <x:c r="D99" s="23"/>
      <x:c r="E99" s="23"/>
      <x:c r="F99" s="27"/>
      <x:c r="G99" s="23"/>
      <x:c r="H99" s="23"/>
      <x:c r="I99" s="25" t="n">
        <x:f>IF(A99="",IF(COUNTA(B99:H99)&gt;0,1,0),(IF(COUNTIF($A$2:$A$201,A99)&gt;1,1,0)+IF(COUNTIF('Cohorts'!$A$2:$A$201,B99)&lt;&gt;1,1,0)+IF(OR(NOT(ISNUMBER(C99)),C99&lt;=0,C99&gt;J99),1,0)+IF(OR(NOT(ISNUMBER(F99)),F99&lt;0),1,0)+IF(OR(D99="",E99="",G99="",H99=""),1,0)))</x:f>
        <x:v>0</x:v>
      </x:c>
      <x:c r="J99" s="23" t="str">
        <x:f>IF(B99="","",IFERROR(INDEX('Cohorts'!$F$2:$F$201,MATCH(B99,'Cohorts'!$A$2:$A$201,0)),""))</x:f>
      </x:c>
    </x:row>
    <x:row r="100" ht="60" customHeight="1">
      <x:c r="A100" s="23"/>
      <x:c r="B100" s="23"/>
      <x:c r="C100" s="24"/>
      <x:c r="D100" s="23"/>
      <x:c r="E100" s="23"/>
      <x:c r="F100" s="27"/>
      <x:c r="G100" s="23"/>
      <x:c r="H100" s="23"/>
      <x:c r="I100" s="25" t="n">
        <x:f>IF(A100="",IF(COUNTA(B100:H100)&gt;0,1,0),(IF(COUNTIF($A$2:$A$201,A100)&gt;1,1,0)+IF(COUNTIF('Cohorts'!$A$2:$A$201,B100)&lt;&gt;1,1,0)+IF(OR(NOT(ISNUMBER(C100)),C100&lt;=0,C100&gt;J100),1,0)+IF(OR(NOT(ISNUMBER(F100)),F100&lt;0),1,0)+IF(OR(D100="",E100="",G100="",H100=""),1,0)))</x:f>
        <x:v>0</x:v>
      </x:c>
      <x:c r="J100" s="23" t="str">
        <x:f>IF(B100="","",IFERROR(INDEX('Cohorts'!$F$2:$F$201,MATCH(B100,'Cohorts'!$A$2:$A$201,0)),""))</x:f>
      </x:c>
    </x:row>
    <x:row r="101" ht="60" customHeight="1">
      <x:c r="A101" s="23"/>
      <x:c r="B101" s="23"/>
      <x:c r="C101" s="24"/>
      <x:c r="D101" s="23"/>
      <x:c r="E101" s="23"/>
      <x:c r="F101" s="27"/>
      <x:c r="G101" s="23"/>
      <x:c r="H101" s="23"/>
      <x:c r="I101" s="25" t="n">
        <x:f>IF(A101="",IF(COUNTA(B101:H101)&gt;0,1,0),(IF(COUNTIF($A$2:$A$201,A101)&gt;1,1,0)+IF(COUNTIF('Cohorts'!$A$2:$A$201,B101)&lt;&gt;1,1,0)+IF(OR(NOT(ISNUMBER(C101)),C101&lt;=0,C101&gt;J101),1,0)+IF(OR(NOT(ISNUMBER(F101)),F101&lt;0),1,0)+IF(OR(D101="",E101="",G101="",H101=""),1,0)))</x:f>
        <x:v>0</x:v>
      </x:c>
      <x:c r="J101" s="23" t="str">
        <x:f>IF(B101="","",IFERROR(INDEX('Cohorts'!$F$2:$F$201,MATCH(B101,'Cohorts'!$A$2:$A$201,0)),""))</x:f>
      </x:c>
    </x:row>
    <x:row r="102" ht="60" customHeight="1">
      <x:c r="A102" s="23"/>
      <x:c r="B102" s="23"/>
      <x:c r="C102" s="24"/>
      <x:c r="D102" s="23"/>
      <x:c r="E102" s="23"/>
      <x:c r="F102" s="27"/>
      <x:c r="G102" s="23"/>
      <x:c r="H102" s="23"/>
      <x:c r="I102" s="25" t="n">
        <x:f>IF(A102="",IF(COUNTA(B102:H102)&gt;0,1,0),(IF(COUNTIF($A$2:$A$201,A102)&gt;1,1,0)+IF(COUNTIF('Cohorts'!$A$2:$A$201,B102)&lt;&gt;1,1,0)+IF(OR(NOT(ISNUMBER(C102)),C102&lt;=0,C102&gt;J102),1,0)+IF(OR(NOT(ISNUMBER(F102)),F102&lt;0),1,0)+IF(OR(D102="",E102="",G102="",H102=""),1,0)))</x:f>
        <x:v>0</x:v>
      </x:c>
      <x:c r="J102" s="23" t="str">
        <x:f>IF(B102="","",IFERROR(INDEX('Cohorts'!$F$2:$F$201,MATCH(B102,'Cohorts'!$A$2:$A$201,0)),""))</x:f>
      </x:c>
    </x:row>
    <x:row r="103" ht="60" customHeight="1">
      <x:c r="A103" s="23"/>
      <x:c r="B103" s="23"/>
      <x:c r="C103" s="24"/>
      <x:c r="D103" s="23"/>
      <x:c r="E103" s="23"/>
      <x:c r="F103" s="27"/>
      <x:c r="G103" s="23"/>
      <x:c r="H103" s="23"/>
      <x:c r="I103" s="25" t="n">
        <x:f>IF(A103="",IF(COUNTA(B103:H103)&gt;0,1,0),(IF(COUNTIF($A$2:$A$201,A103)&gt;1,1,0)+IF(COUNTIF('Cohorts'!$A$2:$A$201,B103)&lt;&gt;1,1,0)+IF(OR(NOT(ISNUMBER(C103)),C103&lt;=0,C103&gt;J103),1,0)+IF(OR(NOT(ISNUMBER(F103)),F103&lt;0),1,0)+IF(OR(D103="",E103="",G103="",H103=""),1,0)))</x:f>
        <x:v>0</x:v>
      </x:c>
      <x:c r="J103" s="23" t="str">
        <x:f>IF(B103="","",IFERROR(INDEX('Cohorts'!$F$2:$F$201,MATCH(B103,'Cohorts'!$A$2:$A$201,0)),""))</x:f>
      </x:c>
    </x:row>
    <x:row r="104" ht="60" customHeight="1">
      <x:c r="A104" s="23"/>
      <x:c r="B104" s="23"/>
      <x:c r="C104" s="24"/>
      <x:c r="D104" s="23"/>
      <x:c r="E104" s="23"/>
      <x:c r="F104" s="27"/>
      <x:c r="G104" s="23"/>
      <x:c r="H104" s="23"/>
      <x:c r="I104" s="25" t="n">
        <x:f>IF(A104="",IF(COUNTA(B104:H104)&gt;0,1,0),(IF(COUNTIF($A$2:$A$201,A104)&gt;1,1,0)+IF(COUNTIF('Cohorts'!$A$2:$A$201,B104)&lt;&gt;1,1,0)+IF(OR(NOT(ISNUMBER(C104)),C104&lt;=0,C104&gt;J104),1,0)+IF(OR(NOT(ISNUMBER(F104)),F104&lt;0),1,0)+IF(OR(D104="",E104="",G104="",H104=""),1,0)))</x:f>
        <x:v>0</x:v>
      </x:c>
      <x:c r="J104" s="23" t="str">
        <x:f>IF(B104="","",IFERROR(INDEX('Cohorts'!$F$2:$F$201,MATCH(B104,'Cohorts'!$A$2:$A$201,0)),""))</x:f>
      </x:c>
    </x:row>
    <x:row r="105" ht="60" customHeight="1">
      <x:c r="A105" s="23"/>
      <x:c r="B105" s="23"/>
      <x:c r="C105" s="24"/>
      <x:c r="D105" s="23"/>
      <x:c r="E105" s="23"/>
      <x:c r="F105" s="27"/>
      <x:c r="G105" s="23"/>
      <x:c r="H105" s="23"/>
      <x:c r="I105" s="25" t="n">
        <x:f>IF(A105="",IF(COUNTA(B105:H105)&gt;0,1,0),(IF(COUNTIF($A$2:$A$201,A105)&gt;1,1,0)+IF(COUNTIF('Cohorts'!$A$2:$A$201,B105)&lt;&gt;1,1,0)+IF(OR(NOT(ISNUMBER(C105)),C105&lt;=0,C105&gt;J105),1,0)+IF(OR(NOT(ISNUMBER(F105)),F105&lt;0),1,0)+IF(OR(D105="",E105="",G105="",H105=""),1,0)))</x:f>
        <x:v>0</x:v>
      </x:c>
      <x:c r="J105" s="23" t="str">
        <x:f>IF(B105="","",IFERROR(INDEX('Cohorts'!$F$2:$F$201,MATCH(B105,'Cohorts'!$A$2:$A$201,0)),""))</x:f>
      </x:c>
    </x:row>
    <x:row r="106" ht="60" customHeight="1">
      <x:c r="A106" s="23"/>
      <x:c r="B106" s="23"/>
      <x:c r="C106" s="24"/>
      <x:c r="D106" s="23"/>
      <x:c r="E106" s="23"/>
      <x:c r="F106" s="27"/>
      <x:c r="G106" s="23"/>
      <x:c r="H106" s="23"/>
      <x:c r="I106" s="25" t="n">
        <x:f>IF(A106="",IF(COUNTA(B106:H106)&gt;0,1,0),(IF(COUNTIF($A$2:$A$201,A106)&gt;1,1,0)+IF(COUNTIF('Cohorts'!$A$2:$A$201,B106)&lt;&gt;1,1,0)+IF(OR(NOT(ISNUMBER(C106)),C106&lt;=0,C106&gt;J106),1,0)+IF(OR(NOT(ISNUMBER(F106)),F106&lt;0),1,0)+IF(OR(D106="",E106="",G106="",H106=""),1,0)))</x:f>
        <x:v>0</x:v>
      </x:c>
      <x:c r="J106" s="23" t="str">
        <x:f>IF(B106="","",IFERROR(INDEX('Cohorts'!$F$2:$F$201,MATCH(B106,'Cohorts'!$A$2:$A$201,0)),""))</x:f>
      </x:c>
    </x:row>
    <x:row r="107" ht="60" customHeight="1">
      <x:c r="A107" s="23"/>
      <x:c r="B107" s="23"/>
      <x:c r="C107" s="24"/>
      <x:c r="D107" s="23"/>
      <x:c r="E107" s="23"/>
      <x:c r="F107" s="27"/>
      <x:c r="G107" s="23"/>
      <x:c r="H107" s="23"/>
      <x:c r="I107" s="25" t="n">
        <x:f>IF(A107="",IF(COUNTA(B107:H107)&gt;0,1,0),(IF(COUNTIF($A$2:$A$201,A107)&gt;1,1,0)+IF(COUNTIF('Cohorts'!$A$2:$A$201,B107)&lt;&gt;1,1,0)+IF(OR(NOT(ISNUMBER(C107)),C107&lt;=0,C107&gt;J107),1,0)+IF(OR(NOT(ISNUMBER(F107)),F107&lt;0),1,0)+IF(OR(D107="",E107="",G107="",H107=""),1,0)))</x:f>
        <x:v>0</x:v>
      </x:c>
      <x:c r="J107" s="23" t="str">
        <x:f>IF(B107="","",IFERROR(INDEX('Cohorts'!$F$2:$F$201,MATCH(B107,'Cohorts'!$A$2:$A$201,0)),""))</x:f>
      </x:c>
    </x:row>
    <x:row r="108" ht="60" customHeight="1">
      <x:c r="A108" s="23"/>
      <x:c r="B108" s="23"/>
      <x:c r="C108" s="24"/>
      <x:c r="D108" s="23"/>
      <x:c r="E108" s="23"/>
      <x:c r="F108" s="27"/>
      <x:c r="G108" s="23"/>
      <x:c r="H108" s="23"/>
      <x:c r="I108" s="25" t="n">
        <x:f>IF(A108="",IF(COUNTA(B108:H108)&gt;0,1,0),(IF(COUNTIF($A$2:$A$201,A108)&gt;1,1,0)+IF(COUNTIF('Cohorts'!$A$2:$A$201,B108)&lt;&gt;1,1,0)+IF(OR(NOT(ISNUMBER(C108)),C108&lt;=0,C108&gt;J108),1,0)+IF(OR(NOT(ISNUMBER(F108)),F108&lt;0),1,0)+IF(OR(D108="",E108="",G108="",H108=""),1,0)))</x:f>
        <x:v>0</x:v>
      </x:c>
      <x:c r="J108" s="23" t="str">
        <x:f>IF(B108="","",IFERROR(INDEX('Cohorts'!$F$2:$F$201,MATCH(B108,'Cohorts'!$A$2:$A$201,0)),""))</x:f>
      </x:c>
    </x:row>
    <x:row r="109" ht="60" customHeight="1">
      <x:c r="A109" s="23"/>
      <x:c r="B109" s="23"/>
      <x:c r="C109" s="24"/>
      <x:c r="D109" s="23"/>
      <x:c r="E109" s="23"/>
      <x:c r="F109" s="27"/>
      <x:c r="G109" s="23"/>
      <x:c r="H109" s="23"/>
      <x:c r="I109" s="25" t="n">
        <x:f>IF(A109="",IF(COUNTA(B109:H109)&gt;0,1,0),(IF(COUNTIF($A$2:$A$201,A109)&gt;1,1,0)+IF(COUNTIF('Cohorts'!$A$2:$A$201,B109)&lt;&gt;1,1,0)+IF(OR(NOT(ISNUMBER(C109)),C109&lt;=0,C109&gt;J109),1,0)+IF(OR(NOT(ISNUMBER(F109)),F109&lt;0),1,0)+IF(OR(D109="",E109="",G109="",H109=""),1,0)))</x:f>
        <x:v>0</x:v>
      </x:c>
      <x:c r="J109" s="23" t="str">
        <x:f>IF(B109="","",IFERROR(INDEX('Cohorts'!$F$2:$F$201,MATCH(B109,'Cohorts'!$A$2:$A$201,0)),""))</x:f>
      </x:c>
    </x:row>
    <x:row r="110" ht="60" customHeight="1">
      <x:c r="A110" s="23"/>
      <x:c r="B110" s="23"/>
      <x:c r="C110" s="24"/>
      <x:c r="D110" s="23"/>
      <x:c r="E110" s="23"/>
      <x:c r="F110" s="27"/>
      <x:c r="G110" s="23"/>
      <x:c r="H110" s="23"/>
      <x:c r="I110" s="25" t="n">
        <x:f>IF(A110="",IF(COUNTA(B110:H110)&gt;0,1,0),(IF(COUNTIF($A$2:$A$201,A110)&gt;1,1,0)+IF(COUNTIF('Cohorts'!$A$2:$A$201,B110)&lt;&gt;1,1,0)+IF(OR(NOT(ISNUMBER(C110)),C110&lt;=0,C110&gt;J110),1,0)+IF(OR(NOT(ISNUMBER(F110)),F110&lt;0),1,0)+IF(OR(D110="",E110="",G110="",H110=""),1,0)))</x:f>
        <x:v>0</x:v>
      </x:c>
      <x:c r="J110" s="23" t="str">
        <x:f>IF(B110="","",IFERROR(INDEX('Cohorts'!$F$2:$F$201,MATCH(B110,'Cohorts'!$A$2:$A$201,0)),""))</x:f>
      </x:c>
    </x:row>
    <x:row r="111" ht="60" customHeight="1">
      <x:c r="A111" s="23"/>
      <x:c r="B111" s="23"/>
      <x:c r="C111" s="24"/>
      <x:c r="D111" s="23"/>
      <x:c r="E111" s="23"/>
      <x:c r="F111" s="27"/>
      <x:c r="G111" s="23"/>
      <x:c r="H111" s="23"/>
      <x:c r="I111" s="25" t="n">
        <x:f>IF(A111="",IF(COUNTA(B111:H111)&gt;0,1,0),(IF(COUNTIF($A$2:$A$201,A111)&gt;1,1,0)+IF(COUNTIF('Cohorts'!$A$2:$A$201,B111)&lt;&gt;1,1,0)+IF(OR(NOT(ISNUMBER(C111)),C111&lt;=0,C111&gt;J111),1,0)+IF(OR(NOT(ISNUMBER(F111)),F111&lt;0),1,0)+IF(OR(D111="",E111="",G111="",H111=""),1,0)))</x:f>
        <x:v>0</x:v>
      </x:c>
      <x:c r="J111" s="23" t="str">
        <x:f>IF(B111="","",IFERROR(INDEX('Cohorts'!$F$2:$F$201,MATCH(B111,'Cohorts'!$A$2:$A$201,0)),""))</x:f>
      </x:c>
    </x:row>
    <x:row r="112" ht="60" customHeight="1">
      <x:c r="A112" s="23"/>
      <x:c r="B112" s="23"/>
      <x:c r="C112" s="24"/>
      <x:c r="D112" s="23"/>
      <x:c r="E112" s="23"/>
      <x:c r="F112" s="27"/>
      <x:c r="G112" s="23"/>
      <x:c r="H112" s="23"/>
      <x:c r="I112" s="25" t="n">
        <x:f>IF(A112="",IF(COUNTA(B112:H112)&gt;0,1,0),(IF(COUNTIF($A$2:$A$201,A112)&gt;1,1,0)+IF(COUNTIF('Cohorts'!$A$2:$A$201,B112)&lt;&gt;1,1,0)+IF(OR(NOT(ISNUMBER(C112)),C112&lt;=0,C112&gt;J112),1,0)+IF(OR(NOT(ISNUMBER(F112)),F112&lt;0),1,0)+IF(OR(D112="",E112="",G112="",H112=""),1,0)))</x:f>
        <x:v>0</x:v>
      </x:c>
      <x:c r="J112" s="23" t="str">
        <x:f>IF(B112="","",IFERROR(INDEX('Cohorts'!$F$2:$F$201,MATCH(B112,'Cohorts'!$A$2:$A$201,0)),""))</x:f>
      </x:c>
    </x:row>
    <x:row r="113" ht="60" customHeight="1">
      <x:c r="A113" s="23"/>
      <x:c r="B113" s="23"/>
      <x:c r="C113" s="24"/>
      <x:c r="D113" s="23"/>
      <x:c r="E113" s="23"/>
      <x:c r="F113" s="27"/>
      <x:c r="G113" s="23"/>
      <x:c r="H113" s="23"/>
      <x:c r="I113" s="25" t="n">
        <x:f>IF(A113="",IF(COUNTA(B113:H113)&gt;0,1,0),(IF(COUNTIF($A$2:$A$201,A113)&gt;1,1,0)+IF(COUNTIF('Cohorts'!$A$2:$A$201,B113)&lt;&gt;1,1,0)+IF(OR(NOT(ISNUMBER(C113)),C113&lt;=0,C113&gt;J113),1,0)+IF(OR(NOT(ISNUMBER(F113)),F113&lt;0),1,0)+IF(OR(D113="",E113="",G113="",H113=""),1,0)))</x:f>
        <x:v>0</x:v>
      </x:c>
      <x:c r="J113" s="23" t="str">
        <x:f>IF(B113="","",IFERROR(INDEX('Cohorts'!$F$2:$F$201,MATCH(B113,'Cohorts'!$A$2:$A$201,0)),""))</x:f>
      </x:c>
    </x:row>
    <x:row r="114" ht="60" customHeight="1">
      <x:c r="A114" s="23"/>
      <x:c r="B114" s="23"/>
      <x:c r="C114" s="24"/>
      <x:c r="D114" s="23"/>
      <x:c r="E114" s="23"/>
      <x:c r="F114" s="27"/>
      <x:c r="G114" s="23"/>
      <x:c r="H114" s="23"/>
      <x:c r="I114" s="25" t="n">
        <x:f>IF(A114="",IF(COUNTA(B114:H114)&gt;0,1,0),(IF(COUNTIF($A$2:$A$201,A114)&gt;1,1,0)+IF(COUNTIF('Cohorts'!$A$2:$A$201,B114)&lt;&gt;1,1,0)+IF(OR(NOT(ISNUMBER(C114)),C114&lt;=0,C114&gt;J114),1,0)+IF(OR(NOT(ISNUMBER(F114)),F114&lt;0),1,0)+IF(OR(D114="",E114="",G114="",H114=""),1,0)))</x:f>
        <x:v>0</x:v>
      </x:c>
      <x:c r="J114" s="23" t="str">
        <x:f>IF(B114="","",IFERROR(INDEX('Cohorts'!$F$2:$F$201,MATCH(B114,'Cohorts'!$A$2:$A$201,0)),""))</x:f>
      </x:c>
    </x:row>
    <x:row r="115" ht="60" customHeight="1">
      <x:c r="A115" s="23"/>
      <x:c r="B115" s="23"/>
      <x:c r="C115" s="24"/>
      <x:c r="D115" s="23"/>
      <x:c r="E115" s="23"/>
      <x:c r="F115" s="27"/>
      <x:c r="G115" s="23"/>
      <x:c r="H115" s="23"/>
      <x:c r="I115" s="25" t="n">
        <x:f>IF(A115="",IF(COUNTA(B115:H115)&gt;0,1,0),(IF(COUNTIF($A$2:$A$201,A115)&gt;1,1,0)+IF(COUNTIF('Cohorts'!$A$2:$A$201,B115)&lt;&gt;1,1,0)+IF(OR(NOT(ISNUMBER(C115)),C115&lt;=0,C115&gt;J115),1,0)+IF(OR(NOT(ISNUMBER(F115)),F115&lt;0),1,0)+IF(OR(D115="",E115="",G115="",H115=""),1,0)))</x:f>
        <x:v>0</x:v>
      </x:c>
      <x:c r="J115" s="23" t="str">
        <x:f>IF(B115="","",IFERROR(INDEX('Cohorts'!$F$2:$F$201,MATCH(B115,'Cohorts'!$A$2:$A$201,0)),""))</x:f>
      </x:c>
    </x:row>
    <x:row r="116" ht="60" customHeight="1">
      <x:c r="A116" s="23"/>
      <x:c r="B116" s="23"/>
      <x:c r="C116" s="24"/>
      <x:c r="D116" s="23"/>
      <x:c r="E116" s="23"/>
      <x:c r="F116" s="27"/>
      <x:c r="G116" s="23"/>
      <x:c r="H116" s="23"/>
      <x:c r="I116" s="25" t="n">
        <x:f>IF(A116="",IF(COUNTA(B116:H116)&gt;0,1,0),(IF(COUNTIF($A$2:$A$201,A116)&gt;1,1,0)+IF(COUNTIF('Cohorts'!$A$2:$A$201,B116)&lt;&gt;1,1,0)+IF(OR(NOT(ISNUMBER(C116)),C116&lt;=0,C116&gt;J116),1,0)+IF(OR(NOT(ISNUMBER(F116)),F116&lt;0),1,0)+IF(OR(D116="",E116="",G116="",H116=""),1,0)))</x:f>
        <x:v>0</x:v>
      </x:c>
      <x:c r="J116" s="23" t="str">
        <x:f>IF(B116="","",IFERROR(INDEX('Cohorts'!$F$2:$F$201,MATCH(B116,'Cohorts'!$A$2:$A$201,0)),""))</x:f>
      </x:c>
    </x:row>
    <x:row r="117" ht="60" customHeight="1">
      <x:c r="A117" s="23"/>
      <x:c r="B117" s="23"/>
      <x:c r="C117" s="24"/>
      <x:c r="D117" s="23"/>
      <x:c r="E117" s="23"/>
      <x:c r="F117" s="27"/>
      <x:c r="G117" s="23"/>
      <x:c r="H117" s="23"/>
      <x:c r="I117" s="25" t="n">
        <x:f>IF(A117="",IF(COUNTA(B117:H117)&gt;0,1,0),(IF(COUNTIF($A$2:$A$201,A117)&gt;1,1,0)+IF(COUNTIF('Cohorts'!$A$2:$A$201,B117)&lt;&gt;1,1,0)+IF(OR(NOT(ISNUMBER(C117)),C117&lt;=0,C117&gt;J117),1,0)+IF(OR(NOT(ISNUMBER(F117)),F117&lt;0),1,0)+IF(OR(D117="",E117="",G117="",H117=""),1,0)))</x:f>
        <x:v>0</x:v>
      </x:c>
      <x:c r="J117" s="23" t="str">
        <x:f>IF(B117="","",IFERROR(INDEX('Cohorts'!$F$2:$F$201,MATCH(B117,'Cohorts'!$A$2:$A$201,0)),""))</x:f>
      </x:c>
    </x:row>
    <x:row r="118" ht="60" customHeight="1">
      <x:c r="A118" s="23"/>
      <x:c r="B118" s="23"/>
      <x:c r="C118" s="24"/>
      <x:c r="D118" s="23"/>
      <x:c r="E118" s="23"/>
      <x:c r="F118" s="27"/>
      <x:c r="G118" s="23"/>
      <x:c r="H118" s="23"/>
      <x:c r="I118" s="25" t="n">
        <x:f>IF(A118="",IF(COUNTA(B118:H118)&gt;0,1,0),(IF(COUNTIF($A$2:$A$201,A118)&gt;1,1,0)+IF(COUNTIF('Cohorts'!$A$2:$A$201,B118)&lt;&gt;1,1,0)+IF(OR(NOT(ISNUMBER(C118)),C118&lt;=0,C118&gt;J118),1,0)+IF(OR(NOT(ISNUMBER(F118)),F118&lt;0),1,0)+IF(OR(D118="",E118="",G118="",H118=""),1,0)))</x:f>
        <x:v>0</x:v>
      </x:c>
      <x:c r="J118" s="23" t="str">
        <x:f>IF(B118="","",IFERROR(INDEX('Cohorts'!$F$2:$F$201,MATCH(B118,'Cohorts'!$A$2:$A$201,0)),""))</x:f>
      </x:c>
    </x:row>
    <x:row r="119" ht="60" customHeight="1">
      <x:c r="A119" s="23"/>
      <x:c r="B119" s="23"/>
      <x:c r="C119" s="24"/>
      <x:c r="D119" s="23"/>
      <x:c r="E119" s="23"/>
      <x:c r="F119" s="27"/>
      <x:c r="G119" s="23"/>
      <x:c r="H119" s="23"/>
      <x:c r="I119" s="25" t="n">
        <x:f>IF(A119="",IF(COUNTA(B119:H119)&gt;0,1,0),(IF(COUNTIF($A$2:$A$201,A119)&gt;1,1,0)+IF(COUNTIF('Cohorts'!$A$2:$A$201,B119)&lt;&gt;1,1,0)+IF(OR(NOT(ISNUMBER(C119)),C119&lt;=0,C119&gt;J119),1,0)+IF(OR(NOT(ISNUMBER(F119)),F119&lt;0),1,0)+IF(OR(D119="",E119="",G119="",H119=""),1,0)))</x:f>
        <x:v>0</x:v>
      </x:c>
      <x:c r="J119" s="23" t="str">
        <x:f>IF(B119="","",IFERROR(INDEX('Cohorts'!$F$2:$F$201,MATCH(B119,'Cohorts'!$A$2:$A$201,0)),""))</x:f>
      </x:c>
    </x:row>
    <x:row r="120" ht="60" customHeight="1">
      <x:c r="A120" s="23"/>
      <x:c r="B120" s="23"/>
      <x:c r="C120" s="24"/>
      <x:c r="D120" s="23"/>
      <x:c r="E120" s="23"/>
      <x:c r="F120" s="27"/>
      <x:c r="G120" s="23"/>
      <x:c r="H120" s="23"/>
      <x:c r="I120" s="25" t="n">
        <x:f>IF(A120="",IF(COUNTA(B120:H120)&gt;0,1,0),(IF(COUNTIF($A$2:$A$201,A120)&gt;1,1,0)+IF(COUNTIF('Cohorts'!$A$2:$A$201,B120)&lt;&gt;1,1,0)+IF(OR(NOT(ISNUMBER(C120)),C120&lt;=0,C120&gt;J120),1,0)+IF(OR(NOT(ISNUMBER(F120)),F120&lt;0),1,0)+IF(OR(D120="",E120="",G120="",H120=""),1,0)))</x:f>
        <x:v>0</x:v>
      </x:c>
      <x:c r="J120" s="23" t="str">
        <x:f>IF(B120="","",IFERROR(INDEX('Cohorts'!$F$2:$F$201,MATCH(B120,'Cohorts'!$A$2:$A$201,0)),""))</x:f>
      </x:c>
    </x:row>
    <x:row r="121" ht="60" customHeight="1">
      <x:c r="A121" s="23"/>
      <x:c r="B121" s="23"/>
      <x:c r="C121" s="24"/>
      <x:c r="D121" s="23"/>
      <x:c r="E121" s="23"/>
      <x:c r="F121" s="27"/>
      <x:c r="G121" s="23"/>
      <x:c r="H121" s="23"/>
      <x:c r="I121" s="25" t="n">
        <x:f>IF(A121="",IF(COUNTA(B121:H121)&gt;0,1,0),(IF(COUNTIF($A$2:$A$201,A121)&gt;1,1,0)+IF(COUNTIF('Cohorts'!$A$2:$A$201,B121)&lt;&gt;1,1,0)+IF(OR(NOT(ISNUMBER(C121)),C121&lt;=0,C121&gt;J121),1,0)+IF(OR(NOT(ISNUMBER(F121)),F121&lt;0),1,0)+IF(OR(D121="",E121="",G121="",H121=""),1,0)))</x:f>
        <x:v>0</x:v>
      </x:c>
      <x:c r="J121" s="23" t="str">
        <x:f>IF(B121="","",IFERROR(INDEX('Cohorts'!$F$2:$F$201,MATCH(B121,'Cohorts'!$A$2:$A$201,0)),""))</x:f>
      </x:c>
    </x:row>
    <x:row r="122" ht="60" customHeight="1">
      <x:c r="A122" s="23"/>
      <x:c r="B122" s="23"/>
      <x:c r="C122" s="24"/>
      <x:c r="D122" s="23"/>
      <x:c r="E122" s="23"/>
      <x:c r="F122" s="27"/>
      <x:c r="G122" s="23"/>
      <x:c r="H122" s="23"/>
      <x:c r="I122" s="25" t="n">
        <x:f>IF(A122="",IF(COUNTA(B122:H122)&gt;0,1,0),(IF(COUNTIF($A$2:$A$201,A122)&gt;1,1,0)+IF(COUNTIF('Cohorts'!$A$2:$A$201,B122)&lt;&gt;1,1,0)+IF(OR(NOT(ISNUMBER(C122)),C122&lt;=0,C122&gt;J122),1,0)+IF(OR(NOT(ISNUMBER(F122)),F122&lt;0),1,0)+IF(OR(D122="",E122="",G122="",H122=""),1,0)))</x:f>
        <x:v>0</x:v>
      </x:c>
      <x:c r="J122" s="23" t="str">
        <x:f>IF(B122="","",IFERROR(INDEX('Cohorts'!$F$2:$F$201,MATCH(B122,'Cohorts'!$A$2:$A$201,0)),""))</x:f>
      </x:c>
    </x:row>
    <x:row r="123" ht="60" customHeight="1">
      <x:c r="A123" s="23"/>
      <x:c r="B123" s="23"/>
      <x:c r="C123" s="24"/>
      <x:c r="D123" s="23"/>
      <x:c r="E123" s="23"/>
      <x:c r="F123" s="27"/>
      <x:c r="G123" s="23"/>
      <x:c r="H123" s="23"/>
      <x:c r="I123" s="25" t="n">
        <x:f>IF(A123="",IF(COUNTA(B123:H123)&gt;0,1,0),(IF(COUNTIF($A$2:$A$201,A123)&gt;1,1,0)+IF(COUNTIF('Cohorts'!$A$2:$A$201,B123)&lt;&gt;1,1,0)+IF(OR(NOT(ISNUMBER(C123)),C123&lt;=0,C123&gt;J123),1,0)+IF(OR(NOT(ISNUMBER(F123)),F123&lt;0),1,0)+IF(OR(D123="",E123="",G123="",H123=""),1,0)))</x:f>
        <x:v>0</x:v>
      </x:c>
      <x:c r="J123" s="23" t="str">
        <x:f>IF(B123="","",IFERROR(INDEX('Cohorts'!$F$2:$F$201,MATCH(B123,'Cohorts'!$A$2:$A$201,0)),""))</x:f>
      </x:c>
    </x:row>
    <x:row r="124" ht="60" customHeight="1">
      <x:c r="A124" s="23"/>
      <x:c r="B124" s="23"/>
      <x:c r="C124" s="24"/>
      <x:c r="D124" s="23"/>
      <x:c r="E124" s="23"/>
      <x:c r="F124" s="27"/>
      <x:c r="G124" s="23"/>
      <x:c r="H124" s="23"/>
      <x:c r="I124" s="25" t="n">
        <x:f>IF(A124="",IF(COUNTA(B124:H124)&gt;0,1,0),(IF(COUNTIF($A$2:$A$201,A124)&gt;1,1,0)+IF(COUNTIF('Cohorts'!$A$2:$A$201,B124)&lt;&gt;1,1,0)+IF(OR(NOT(ISNUMBER(C124)),C124&lt;=0,C124&gt;J124),1,0)+IF(OR(NOT(ISNUMBER(F124)),F124&lt;0),1,0)+IF(OR(D124="",E124="",G124="",H124=""),1,0)))</x:f>
        <x:v>0</x:v>
      </x:c>
      <x:c r="J124" s="23" t="str">
        <x:f>IF(B124="","",IFERROR(INDEX('Cohorts'!$F$2:$F$201,MATCH(B124,'Cohorts'!$A$2:$A$201,0)),""))</x:f>
      </x:c>
    </x:row>
    <x:row r="125" ht="60" customHeight="1">
      <x:c r="A125" s="23"/>
      <x:c r="B125" s="23"/>
      <x:c r="C125" s="24"/>
      <x:c r="D125" s="23"/>
      <x:c r="E125" s="23"/>
      <x:c r="F125" s="27"/>
      <x:c r="G125" s="23"/>
      <x:c r="H125" s="23"/>
      <x:c r="I125" s="25" t="n">
        <x:f>IF(A125="",IF(COUNTA(B125:H125)&gt;0,1,0),(IF(COUNTIF($A$2:$A$201,A125)&gt;1,1,0)+IF(COUNTIF('Cohorts'!$A$2:$A$201,B125)&lt;&gt;1,1,0)+IF(OR(NOT(ISNUMBER(C125)),C125&lt;=0,C125&gt;J125),1,0)+IF(OR(NOT(ISNUMBER(F125)),F125&lt;0),1,0)+IF(OR(D125="",E125="",G125="",H125=""),1,0)))</x:f>
        <x:v>0</x:v>
      </x:c>
      <x:c r="J125" s="23" t="str">
        <x:f>IF(B125="","",IFERROR(INDEX('Cohorts'!$F$2:$F$201,MATCH(B125,'Cohorts'!$A$2:$A$201,0)),""))</x:f>
      </x:c>
    </x:row>
    <x:row r="126" ht="60" customHeight="1">
      <x:c r="A126" s="23"/>
      <x:c r="B126" s="23"/>
      <x:c r="C126" s="24"/>
      <x:c r="D126" s="23"/>
      <x:c r="E126" s="23"/>
      <x:c r="F126" s="27"/>
      <x:c r="G126" s="23"/>
      <x:c r="H126" s="23"/>
      <x:c r="I126" s="25" t="n">
        <x:f>IF(A126="",IF(COUNTA(B126:H126)&gt;0,1,0),(IF(COUNTIF($A$2:$A$201,A126)&gt;1,1,0)+IF(COUNTIF('Cohorts'!$A$2:$A$201,B126)&lt;&gt;1,1,0)+IF(OR(NOT(ISNUMBER(C126)),C126&lt;=0,C126&gt;J126),1,0)+IF(OR(NOT(ISNUMBER(F126)),F126&lt;0),1,0)+IF(OR(D126="",E126="",G126="",H126=""),1,0)))</x:f>
        <x:v>0</x:v>
      </x:c>
      <x:c r="J126" s="23" t="str">
        <x:f>IF(B126="","",IFERROR(INDEX('Cohorts'!$F$2:$F$201,MATCH(B126,'Cohorts'!$A$2:$A$201,0)),""))</x:f>
      </x:c>
    </x:row>
    <x:row r="127" ht="60" customHeight="1">
      <x:c r="A127" s="23"/>
      <x:c r="B127" s="23"/>
      <x:c r="C127" s="24"/>
      <x:c r="D127" s="23"/>
      <x:c r="E127" s="23"/>
      <x:c r="F127" s="27"/>
      <x:c r="G127" s="23"/>
      <x:c r="H127" s="23"/>
      <x:c r="I127" s="25" t="n">
        <x:f>IF(A127="",IF(COUNTA(B127:H127)&gt;0,1,0),(IF(COUNTIF($A$2:$A$201,A127)&gt;1,1,0)+IF(COUNTIF('Cohorts'!$A$2:$A$201,B127)&lt;&gt;1,1,0)+IF(OR(NOT(ISNUMBER(C127)),C127&lt;=0,C127&gt;J127),1,0)+IF(OR(NOT(ISNUMBER(F127)),F127&lt;0),1,0)+IF(OR(D127="",E127="",G127="",H127=""),1,0)))</x:f>
        <x:v>0</x:v>
      </x:c>
      <x:c r="J127" s="23" t="str">
        <x:f>IF(B127="","",IFERROR(INDEX('Cohorts'!$F$2:$F$201,MATCH(B127,'Cohorts'!$A$2:$A$201,0)),""))</x:f>
      </x:c>
    </x:row>
    <x:row r="128" ht="60" customHeight="1">
      <x:c r="A128" s="23"/>
      <x:c r="B128" s="23"/>
      <x:c r="C128" s="24"/>
      <x:c r="D128" s="23"/>
      <x:c r="E128" s="23"/>
      <x:c r="F128" s="27"/>
      <x:c r="G128" s="23"/>
      <x:c r="H128" s="23"/>
      <x:c r="I128" s="25" t="n">
        <x:f>IF(A128="",IF(COUNTA(B128:H128)&gt;0,1,0),(IF(COUNTIF($A$2:$A$201,A128)&gt;1,1,0)+IF(COUNTIF('Cohorts'!$A$2:$A$201,B128)&lt;&gt;1,1,0)+IF(OR(NOT(ISNUMBER(C128)),C128&lt;=0,C128&gt;J128),1,0)+IF(OR(NOT(ISNUMBER(F128)),F128&lt;0),1,0)+IF(OR(D128="",E128="",G128="",H128=""),1,0)))</x:f>
        <x:v>0</x:v>
      </x:c>
      <x:c r="J128" s="23" t="str">
        <x:f>IF(B128="","",IFERROR(INDEX('Cohorts'!$F$2:$F$201,MATCH(B128,'Cohorts'!$A$2:$A$201,0)),""))</x:f>
      </x:c>
    </x:row>
    <x:row r="129" ht="60" customHeight="1">
      <x:c r="A129" s="23"/>
      <x:c r="B129" s="23"/>
      <x:c r="C129" s="24"/>
      <x:c r="D129" s="23"/>
      <x:c r="E129" s="23"/>
      <x:c r="F129" s="27"/>
      <x:c r="G129" s="23"/>
      <x:c r="H129" s="23"/>
      <x:c r="I129" s="25" t="n">
        <x:f>IF(A129="",IF(COUNTA(B129:H129)&gt;0,1,0),(IF(COUNTIF($A$2:$A$201,A129)&gt;1,1,0)+IF(COUNTIF('Cohorts'!$A$2:$A$201,B129)&lt;&gt;1,1,0)+IF(OR(NOT(ISNUMBER(C129)),C129&lt;=0,C129&gt;J129),1,0)+IF(OR(NOT(ISNUMBER(F129)),F129&lt;0),1,0)+IF(OR(D129="",E129="",G129="",H129=""),1,0)))</x:f>
        <x:v>0</x:v>
      </x:c>
      <x:c r="J129" s="23" t="str">
        <x:f>IF(B129="","",IFERROR(INDEX('Cohorts'!$F$2:$F$201,MATCH(B129,'Cohorts'!$A$2:$A$201,0)),""))</x:f>
      </x:c>
    </x:row>
    <x:row r="130" ht="60" customHeight="1">
      <x:c r="A130" s="23"/>
      <x:c r="B130" s="23"/>
      <x:c r="C130" s="24"/>
      <x:c r="D130" s="23"/>
      <x:c r="E130" s="23"/>
      <x:c r="F130" s="27"/>
      <x:c r="G130" s="23"/>
      <x:c r="H130" s="23"/>
      <x:c r="I130" s="25" t="n">
        <x:f>IF(A130="",IF(COUNTA(B130:H130)&gt;0,1,0),(IF(COUNTIF($A$2:$A$201,A130)&gt;1,1,0)+IF(COUNTIF('Cohorts'!$A$2:$A$201,B130)&lt;&gt;1,1,0)+IF(OR(NOT(ISNUMBER(C130)),C130&lt;=0,C130&gt;J130),1,0)+IF(OR(NOT(ISNUMBER(F130)),F130&lt;0),1,0)+IF(OR(D130="",E130="",G130="",H130=""),1,0)))</x:f>
        <x:v>0</x:v>
      </x:c>
      <x:c r="J130" s="23" t="str">
        <x:f>IF(B130="","",IFERROR(INDEX('Cohorts'!$F$2:$F$201,MATCH(B130,'Cohorts'!$A$2:$A$201,0)),""))</x:f>
      </x:c>
    </x:row>
    <x:row r="131" ht="60" customHeight="1">
      <x:c r="A131" s="23"/>
      <x:c r="B131" s="23"/>
      <x:c r="C131" s="24"/>
      <x:c r="D131" s="23"/>
      <x:c r="E131" s="23"/>
      <x:c r="F131" s="27"/>
      <x:c r="G131" s="23"/>
      <x:c r="H131" s="23"/>
      <x:c r="I131" s="25" t="n">
        <x:f>IF(A131="",IF(COUNTA(B131:H131)&gt;0,1,0),(IF(COUNTIF($A$2:$A$201,A131)&gt;1,1,0)+IF(COUNTIF('Cohorts'!$A$2:$A$201,B131)&lt;&gt;1,1,0)+IF(OR(NOT(ISNUMBER(C131)),C131&lt;=0,C131&gt;J131),1,0)+IF(OR(NOT(ISNUMBER(F131)),F131&lt;0),1,0)+IF(OR(D131="",E131="",G131="",H131=""),1,0)))</x:f>
        <x:v>0</x:v>
      </x:c>
      <x:c r="J131" s="23" t="str">
        <x:f>IF(B131="","",IFERROR(INDEX('Cohorts'!$F$2:$F$201,MATCH(B131,'Cohorts'!$A$2:$A$201,0)),""))</x:f>
      </x:c>
    </x:row>
    <x:row r="132" ht="60" customHeight="1">
      <x:c r="A132" s="23"/>
      <x:c r="B132" s="23"/>
      <x:c r="C132" s="24"/>
      <x:c r="D132" s="23"/>
      <x:c r="E132" s="23"/>
      <x:c r="F132" s="27"/>
      <x:c r="G132" s="23"/>
      <x:c r="H132" s="23"/>
      <x:c r="I132" s="25" t="n">
        <x:f>IF(A132="",IF(COUNTA(B132:H132)&gt;0,1,0),(IF(COUNTIF($A$2:$A$201,A132)&gt;1,1,0)+IF(COUNTIF('Cohorts'!$A$2:$A$201,B132)&lt;&gt;1,1,0)+IF(OR(NOT(ISNUMBER(C132)),C132&lt;=0,C132&gt;J132),1,0)+IF(OR(NOT(ISNUMBER(F132)),F132&lt;0),1,0)+IF(OR(D132="",E132="",G132="",H132=""),1,0)))</x:f>
        <x:v>0</x:v>
      </x:c>
      <x:c r="J132" s="23" t="str">
        <x:f>IF(B132="","",IFERROR(INDEX('Cohorts'!$F$2:$F$201,MATCH(B132,'Cohorts'!$A$2:$A$201,0)),""))</x:f>
      </x:c>
    </x:row>
    <x:row r="133" ht="60" customHeight="1">
      <x:c r="A133" s="23"/>
      <x:c r="B133" s="23"/>
      <x:c r="C133" s="24"/>
      <x:c r="D133" s="23"/>
      <x:c r="E133" s="23"/>
      <x:c r="F133" s="27"/>
      <x:c r="G133" s="23"/>
      <x:c r="H133" s="23"/>
      <x:c r="I133" s="25" t="n">
        <x:f>IF(A133="",IF(COUNTA(B133:H133)&gt;0,1,0),(IF(COUNTIF($A$2:$A$201,A133)&gt;1,1,0)+IF(COUNTIF('Cohorts'!$A$2:$A$201,B133)&lt;&gt;1,1,0)+IF(OR(NOT(ISNUMBER(C133)),C133&lt;=0,C133&gt;J133),1,0)+IF(OR(NOT(ISNUMBER(F133)),F133&lt;0),1,0)+IF(OR(D133="",E133="",G133="",H133=""),1,0)))</x:f>
        <x:v>0</x:v>
      </x:c>
      <x:c r="J133" s="23" t="str">
        <x:f>IF(B133="","",IFERROR(INDEX('Cohorts'!$F$2:$F$201,MATCH(B133,'Cohorts'!$A$2:$A$201,0)),""))</x:f>
      </x:c>
    </x:row>
    <x:row r="134" ht="60" customHeight="1">
      <x:c r="A134" s="23"/>
      <x:c r="B134" s="23"/>
      <x:c r="C134" s="24"/>
      <x:c r="D134" s="23"/>
      <x:c r="E134" s="23"/>
      <x:c r="F134" s="27"/>
      <x:c r="G134" s="23"/>
      <x:c r="H134" s="23"/>
      <x:c r="I134" s="25" t="n">
        <x:f>IF(A134="",IF(COUNTA(B134:H134)&gt;0,1,0),(IF(COUNTIF($A$2:$A$201,A134)&gt;1,1,0)+IF(COUNTIF('Cohorts'!$A$2:$A$201,B134)&lt;&gt;1,1,0)+IF(OR(NOT(ISNUMBER(C134)),C134&lt;=0,C134&gt;J134),1,0)+IF(OR(NOT(ISNUMBER(F134)),F134&lt;0),1,0)+IF(OR(D134="",E134="",G134="",H134=""),1,0)))</x:f>
        <x:v>0</x:v>
      </x:c>
      <x:c r="J134" s="23" t="str">
        <x:f>IF(B134="","",IFERROR(INDEX('Cohorts'!$F$2:$F$201,MATCH(B134,'Cohorts'!$A$2:$A$201,0)),""))</x:f>
      </x:c>
    </x:row>
    <x:row r="135" ht="60" customHeight="1">
      <x:c r="A135" s="23"/>
      <x:c r="B135" s="23"/>
      <x:c r="C135" s="24"/>
      <x:c r="D135" s="23"/>
      <x:c r="E135" s="23"/>
      <x:c r="F135" s="27"/>
      <x:c r="G135" s="23"/>
      <x:c r="H135" s="23"/>
      <x:c r="I135" s="25" t="n">
        <x:f>IF(A135="",IF(COUNTA(B135:H135)&gt;0,1,0),(IF(COUNTIF($A$2:$A$201,A135)&gt;1,1,0)+IF(COUNTIF('Cohorts'!$A$2:$A$201,B135)&lt;&gt;1,1,0)+IF(OR(NOT(ISNUMBER(C135)),C135&lt;=0,C135&gt;J135),1,0)+IF(OR(NOT(ISNUMBER(F135)),F135&lt;0),1,0)+IF(OR(D135="",E135="",G135="",H135=""),1,0)))</x:f>
        <x:v>0</x:v>
      </x:c>
      <x:c r="J135" s="23" t="str">
        <x:f>IF(B135="","",IFERROR(INDEX('Cohorts'!$F$2:$F$201,MATCH(B135,'Cohorts'!$A$2:$A$201,0)),""))</x:f>
      </x:c>
    </x:row>
    <x:row r="136" ht="60" customHeight="1">
      <x:c r="A136" s="23"/>
      <x:c r="B136" s="23"/>
      <x:c r="C136" s="24"/>
      <x:c r="D136" s="23"/>
      <x:c r="E136" s="23"/>
      <x:c r="F136" s="27"/>
      <x:c r="G136" s="23"/>
      <x:c r="H136" s="23"/>
      <x:c r="I136" s="25" t="n">
        <x:f>IF(A136="",IF(COUNTA(B136:H136)&gt;0,1,0),(IF(COUNTIF($A$2:$A$201,A136)&gt;1,1,0)+IF(COUNTIF('Cohorts'!$A$2:$A$201,B136)&lt;&gt;1,1,0)+IF(OR(NOT(ISNUMBER(C136)),C136&lt;=0,C136&gt;J136),1,0)+IF(OR(NOT(ISNUMBER(F136)),F136&lt;0),1,0)+IF(OR(D136="",E136="",G136="",H136=""),1,0)))</x:f>
        <x:v>0</x:v>
      </x:c>
      <x:c r="J136" s="23" t="str">
        <x:f>IF(B136="","",IFERROR(INDEX('Cohorts'!$F$2:$F$201,MATCH(B136,'Cohorts'!$A$2:$A$201,0)),""))</x:f>
      </x:c>
    </x:row>
    <x:row r="137" ht="60" customHeight="1">
      <x:c r="A137" s="23"/>
      <x:c r="B137" s="23"/>
      <x:c r="C137" s="24"/>
      <x:c r="D137" s="23"/>
      <x:c r="E137" s="23"/>
      <x:c r="F137" s="27"/>
      <x:c r="G137" s="23"/>
      <x:c r="H137" s="23"/>
      <x:c r="I137" s="25" t="n">
        <x:f>IF(A137="",IF(COUNTA(B137:H137)&gt;0,1,0),(IF(COUNTIF($A$2:$A$201,A137)&gt;1,1,0)+IF(COUNTIF('Cohorts'!$A$2:$A$201,B137)&lt;&gt;1,1,0)+IF(OR(NOT(ISNUMBER(C137)),C137&lt;=0,C137&gt;J137),1,0)+IF(OR(NOT(ISNUMBER(F137)),F137&lt;0),1,0)+IF(OR(D137="",E137="",G137="",H137=""),1,0)))</x:f>
        <x:v>0</x:v>
      </x:c>
      <x:c r="J137" s="23" t="str">
        <x:f>IF(B137="","",IFERROR(INDEX('Cohorts'!$F$2:$F$201,MATCH(B137,'Cohorts'!$A$2:$A$201,0)),""))</x:f>
      </x:c>
    </x:row>
    <x:row r="138" ht="60" customHeight="1">
      <x:c r="A138" s="23"/>
      <x:c r="B138" s="23"/>
      <x:c r="C138" s="24"/>
      <x:c r="D138" s="23"/>
      <x:c r="E138" s="23"/>
      <x:c r="F138" s="27"/>
      <x:c r="G138" s="23"/>
      <x:c r="H138" s="23"/>
      <x:c r="I138" s="25" t="n">
        <x:f>IF(A138="",IF(COUNTA(B138:H138)&gt;0,1,0),(IF(COUNTIF($A$2:$A$201,A138)&gt;1,1,0)+IF(COUNTIF('Cohorts'!$A$2:$A$201,B138)&lt;&gt;1,1,0)+IF(OR(NOT(ISNUMBER(C138)),C138&lt;=0,C138&gt;J138),1,0)+IF(OR(NOT(ISNUMBER(F138)),F138&lt;0),1,0)+IF(OR(D138="",E138="",G138="",H138=""),1,0)))</x:f>
        <x:v>0</x:v>
      </x:c>
      <x:c r="J138" s="23" t="str">
        <x:f>IF(B138="","",IFERROR(INDEX('Cohorts'!$F$2:$F$201,MATCH(B138,'Cohorts'!$A$2:$A$201,0)),""))</x:f>
      </x:c>
    </x:row>
    <x:row r="139" ht="60" customHeight="1">
      <x:c r="A139" s="23"/>
      <x:c r="B139" s="23"/>
      <x:c r="C139" s="24"/>
      <x:c r="D139" s="23"/>
      <x:c r="E139" s="23"/>
      <x:c r="F139" s="27"/>
      <x:c r="G139" s="23"/>
      <x:c r="H139" s="23"/>
      <x:c r="I139" s="25" t="n">
        <x:f>IF(A139="",IF(COUNTA(B139:H139)&gt;0,1,0),(IF(COUNTIF($A$2:$A$201,A139)&gt;1,1,0)+IF(COUNTIF('Cohorts'!$A$2:$A$201,B139)&lt;&gt;1,1,0)+IF(OR(NOT(ISNUMBER(C139)),C139&lt;=0,C139&gt;J139),1,0)+IF(OR(NOT(ISNUMBER(F139)),F139&lt;0),1,0)+IF(OR(D139="",E139="",G139="",H139=""),1,0)))</x:f>
        <x:v>0</x:v>
      </x:c>
      <x:c r="J139" s="23" t="str">
        <x:f>IF(B139="","",IFERROR(INDEX('Cohorts'!$F$2:$F$201,MATCH(B139,'Cohorts'!$A$2:$A$201,0)),""))</x:f>
      </x:c>
    </x:row>
    <x:row r="140" ht="60" customHeight="1">
      <x:c r="A140" s="23"/>
      <x:c r="B140" s="23"/>
      <x:c r="C140" s="24"/>
      <x:c r="D140" s="23"/>
      <x:c r="E140" s="23"/>
      <x:c r="F140" s="27"/>
      <x:c r="G140" s="23"/>
      <x:c r="H140" s="23"/>
      <x:c r="I140" s="25" t="n">
        <x:f>IF(A140="",IF(COUNTA(B140:H140)&gt;0,1,0),(IF(COUNTIF($A$2:$A$201,A140)&gt;1,1,0)+IF(COUNTIF('Cohorts'!$A$2:$A$201,B140)&lt;&gt;1,1,0)+IF(OR(NOT(ISNUMBER(C140)),C140&lt;=0,C140&gt;J140),1,0)+IF(OR(NOT(ISNUMBER(F140)),F140&lt;0),1,0)+IF(OR(D140="",E140="",G140="",H140=""),1,0)))</x:f>
        <x:v>0</x:v>
      </x:c>
      <x:c r="J140" s="23" t="str">
        <x:f>IF(B140="","",IFERROR(INDEX('Cohorts'!$F$2:$F$201,MATCH(B140,'Cohorts'!$A$2:$A$201,0)),""))</x:f>
      </x:c>
    </x:row>
    <x:row r="141" ht="60" customHeight="1">
      <x:c r="A141" s="23"/>
      <x:c r="B141" s="23"/>
      <x:c r="C141" s="24"/>
      <x:c r="D141" s="23"/>
      <x:c r="E141" s="23"/>
      <x:c r="F141" s="27"/>
      <x:c r="G141" s="23"/>
      <x:c r="H141" s="23"/>
      <x:c r="I141" s="25" t="n">
        <x:f>IF(A141="",IF(COUNTA(B141:H141)&gt;0,1,0),(IF(COUNTIF($A$2:$A$201,A141)&gt;1,1,0)+IF(COUNTIF('Cohorts'!$A$2:$A$201,B141)&lt;&gt;1,1,0)+IF(OR(NOT(ISNUMBER(C141)),C141&lt;=0,C141&gt;J141),1,0)+IF(OR(NOT(ISNUMBER(F141)),F141&lt;0),1,0)+IF(OR(D141="",E141="",G141="",H141=""),1,0)))</x:f>
        <x:v>0</x:v>
      </x:c>
      <x:c r="J141" s="23" t="str">
        <x:f>IF(B141="","",IFERROR(INDEX('Cohorts'!$F$2:$F$201,MATCH(B141,'Cohorts'!$A$2:$A$201,0)),""))</x:f>
      </x:c>
    </x:row>
    <x:row r="142" ht="60" customHeight="1">
      <x:c r="A142" s="23"/>
      <x:c r="B142" s="23"/>
      <x:c r="C142" s="24"/>
      <x:c r="D142" s="23"/>
      <x:c r="E142" s="23"/>
      <x:c r="F142" s="27"/>
      <x:c r="G142" s="23"/>
      <x:c r="H142" s="23"/>
      <x:c r="I142" s="25" t="n">
        <x:f>IF(A142="",IF(COUNTA(B142:H142)&gt;0,1,0),(IF(COUNTIF($A$2:$A$201,A142)&gt;1,1,0)+IF(COUNTIF('Cohorts'!$A$2:$A$201,B142)&lt;&gt;1,1,0)+IF(OR(NOT(ISNUMBER(C142)),C142&lt;=0,C142&gt;J142),1,0)+IF(OR(NOT(ISNUMBER(F142)),F142&lt;0),1,0)+IF(OR(D142="",E142="",G142="",H142=""),1,0)))</x:f>
        <x:v>0</x:v>
      </x:c>
      <x:c r="J142" s="23" t="str">
        <x:f>IF(B142="","",IFERROR(INDEX('Cohorts'!$F$2:$F$201,MATCH(B142,'Cohorts'!$A$2:$A$201,0)),""))</x:f>
      </x:c>
    </x:row>
    <x:row r="143" ht="60" customHeight="1">
      <x:c r="A143" s="23"/>
      <x:c r="B143" s="23"/>
      <x:c r="C143" s="24"/>
      <x:c r="D143" s="23"/>
      <x:c r="E143" s="23"/>
      <x:c r="F143" s="27"/>
      <x:c r="G143" s="23"/>
      <x:c r="H143" s="23"/>
      <x:c r="I143" s="25" t="n">
        <x:f>IF(A143="",IF(COUNTA(B143:H143)&gt;0,1,0),(IF(COUNTIF($A$2:$A$201,A143)&gt;1,1,0)+IF(COUNTIF('Cohorts'!$A$2:$A$201,B143)&lt;&gt;1,1,0)+IF(OR(NOT(ISNUMBER(C143)),C143&lt;=0,C143&gt;J143),1,0)+IF(OR(NOT(ISNUMBER(F143)),F143&lt;0),1,0)+IF(OR(D143="",E143="",G143="",H143=""),1,0)))</x:f>
        <x:v>0</x:v>
      </x:c>
      <x:c r="J143" s="23" t="str">
        <x:f>IF(B143="","",IFERROR(INDEX('Cohorts'!$F$2:$F$201,MATCH(B143,'Cohorts'!$A$2:$A$201,0)),""))</x:f>
      </x:c>
    </x:row>
    <x:row r="144" ht="60" customHeight="1">
      <x:c r="A144" s="23"/>
      <x:c r="B144" s="23"/>
      <x:c r="C144" s="24"/>
      <x:c r="D144" s="23"/>
      <x:c r="E144" s="23"/>
      <x:c r="F144" s="27"/>
      <x:c r="G144" s="23"/>
      <x:c r="H144" s="23"/>
      <x:c r="I144" s="25" t="n">
        <x:f>IF(A144="",IF(COUNTA(B144:H144)&gt;0,1,0),(IF(COUNTIF($A$2:$A$201,A144)&gt;1,1,0)+IF(COUNTIF('Cohorts'!$A$2:$A$201,B144)&lt;&gt;1,1,0)+IF(OR(NOT(ISNUMBER(C144)),C144&lt;=0,C144&gt;J144),1,0)+IF(OR(NOT(ISNUMBER(F144)),F144&lt;0),1,0)+IF(OR(D144="",E144="",G144="",H144=""),1,0)))</x:f>
        <x:v>0</x:v>
      </x:c>
      <x:c r="J144" s="23" t="str">
        <x:f>IF(B144="","",IFERROR(INDEX('Cohorts'!$F$2:$F$201,MATCH(B144,'Cohorts'!$A$2:$A$201,0)),""))</x:f>
      </x:c>
    </x:row>
    <x:row r="145" ht="60" customHeight="1">
      <x:c r="A145" s="23"/>
      <x:c r="B145" s="23"/>
      <x:c r="C145" s="24"/>
      <x:c r="D145" s="23"/>
      <x:c r="E145" s="23"/>
      <x:c r="F145" s="27"/>
      <x:c r="G145" s="23"/>
      <x:c r="H145" s="23"/>
      <x:c r="I145" s="25" t="n">
        <x:f>IF(A145="",IF(COUNTA(B145:H145)&gt;0,1,0),(IF(COUNTIF($A$2:$A$201,A145)&gt;1,1,0)+IF(COUNTIF('Cohorts'!$A$2:$A$201,B145)&lt;&gt;1,1,0)+IF(OR(NOT(ISNUMBER(C145)),C145&lt;=0,C145&gt;J145),1,0)+IF(OR(NOT(ISNUMBER(F145)),F145&lt;0),1,0)+IF(OR(D145="",E145="",G145="",H145=""),1,0)))</x:f>
        <x:v>0</x:v>
      </x:c>
      <x:c r="J145" s="23" t="str">
        <x:f>IF(B145="","",IFERROR(INDEX('Cohorts'!$F$2:$F$201,MATCH(B145,'Cohorts'!$A$2:$A$201,0)),""))</x:f>
      </x:c>
    </x:row>
    <x:row r="146" ht="60" customHeight="1">
      <x:c r="A146" s="23"/>
      <x:c r="B146" s="23"/>
      <x:c r="C146" s="24"/>
      <x:c r="D146" s="23"/>
      <x:c r="E146" s="23"/>
      <x:c r="F146" s="27"/>
      <x:c r="G146" s="23"/>
      <x:c r="H146" s="23"/>
      <x:c r="I146" s="25" t="n">
        <x:f>IF(A146="",IF(COUNTA(B146:H146)&gt;0,1,0),(IF(COUNTIF($A$2:$A$201,A146)&gt;1,1,0)+IF(COUNTIF('Cohorts'!$A$2:$A$201,B146)&lt;&gt;1,1,0)+IF(OR(NOT(ISNUMBER(C146)),C146&lt;=0,C146&gt;J146),1,0)+IF(OR(NOT(ISNUMBER(F146)),F146&lt;0),1,0)+IF(OR(D146="",E146="",G146="",H146=""),1,0)))</x:f>
        <x:v>0</x:v>
      </x:c>
      <x:c r="J146" s="23" t="str">
        <x:f>IF(B146="","",IFERROR(INDEX('Cohorts'!$F$2:$F$201,MATCH(B146,'Cohorts'!$A$2:$A$201,0)),""))</x:f>
      </x:c>
    </x:row>
    <x:row r="147" ht="60" customHeight="1">
      <x:c r="A147" s="23"/>
      <x:c r="B147" s="23"/>
      <x:c r="C147" s="24"/>
      <x:c r="D147" s="23"/>
      <x:c r="E147" s="23"/>
      <x:c r="F147" s="27"/>
      <x:c r="G147" s="23"/>
      <x:c r="H147" s="23"/>
      <x:c r="I147" s="25" t="n">
        <x:f>IF(A147="",IF(COUNTA(B147:H147)&gt;0,1,0),(IF(COUNTIF($A$2:$A$201,A147)&gt;1,1,0)+IF(COUNTIF('Cohorts'!$A$2:$A$201,B147)&lt;&gt;1,1,0)+IF(OR(NOT(ISNUMBER(C147)),C147&lt;=0,C147&gt;J147),1,0)+IF(OR(NOT(ISNUMBER(F147)),F147&lt;0),1,0)+IF(OR(D147="",E147="",G147="",H147=""),1,0)))</x:f>
        <x:v>0</x:v>
      </x:c>
      <x:c r="J147" s="23" t="str">
        <x:f>IF(B147="","",IFERROR(INDEX('Cohorts'!$F$2:$F$201,MATCH(B147,'Cohorts'!$A$2:$A$201,0)),""))</x:f>
      </x:c>
    </x:row>
    <x:row r="148" ht="60" customHeight="1">
      <x:c r="A148" s="23"/>
      <x:c r="B148" s="23"/>
      <x:c r="C148" s="24"/>
      <x:c r="D148" s="23"/>
      <x:c r="E148" s="23"/>
      <x:c r="F148" s="27"/>
      <x:c r="G148" s="23"/>
      <x:c r="H148" s="23"/>
      <x:c r="I148" s="25" t="n">
        <x:f>IF(A148="",IF(COUNTA(B148:H148)&gt;0,1,0),(IF(COUNTIF($A$2:$A$201,A148)&gt;1,1,0)+IF(COUNTIF('Cohorts'!$A$2:$A$201,B148)&lt;&gt;1,1,0)+IF(OR(NOT(ISNUMBER(C148)),C148&lt;=0,C148&gt;J148),1,0)+IF(OR(NOT(ISNUMBER(F148)),F148&lt;0),1,0)+IF(OR(D148="",E148="",G148="",H148=""),1,0)))</x:f>
        <x:v>0</x:v>
      </x:c>
      <x:c r="J148" s="23" t="str">
        <x:f>IF(B148="","",IFERROR(INDEX('Cohorts'!$F$2:$F$201,MATCH(B148,'Cohorts'!$A$2:$A$201,0)),""))</x:f>
      </x:c>
    </x:row>
    <x:row r="149" ht="60" customHeight="1">
      <x:c r="A149" s="23"/>
      <x:c r="B149" s="23"/>
      <x:c r="C149" s="24"/>
      <x:c r="D149" s="23"/>
      <x:c r="E149" s="23"/>
      <x:c r="F149" s="27"/>
      <x:c r="G149" s="23"/>
      <x:c r="H149" s="23"/>
      <x:c r="I149" s="25" t="n">
        <x:f>IF(A149="",IF(COUNTA(B149:H149)&gt;0,1,0),(IF(COUNTIF($A$2:$A$201,A149)&gt;1,1,0)+IF(COUNTIF('Cohorts'!$A$2:$A$201,B149)&lt;&gt;1,1,0)+IF(OR(NOT(ISNUMBER(C149)),C149&lt;=0,C149&gt;J149),1,0)+IF(OR(NOT(ISNUMBER(F149)),F149&lt;0),1,0)+IF(OR(D149="",E149="",G149="",H149=""),1,0)))</x:f>
        <x:v>0</x:v>
      </x:c>
      <x:c r="J149" s="23" t="str">
        <x:f>IF(B149="","",IFERROR(INDEX('Cohorts'!$F$2:$F$201,MATCH(B149,'Cohorts'!$A$2:$A$201,0)),""))</x:f>
      </x:c>
    </x:row>
    <x:row r="150" ht="60" customHeight="1">
      <x:c r="A150" s="23"/>
      <x:c r="B150" s="23"/>
      <x:c r="C150" s="24"/>
      <x:c r="D150" s="23"/>
      <x:c r="E150" s="23"/>
      <x:c r="F150" s="27"/>
      <x:c r="G150" s="23"/>
      <x:c r="H150" s="23"/>
      <x:c r="I150" s="25" t="n">
        <x:f>IF(A150="",IF(COUNTA(B150:H150)&gt;0,1,0),(IF(COUNTIF($A$2:$A$201,A150)&gt;1,1,0)+IF(COUNTIF('Cohorts'!$A$2:$A$201,B150)&lt;&gt;1,1,0)+IF(OR(NOT(ISNUMBER(C150)),C150&lt;=0,C150&gt;J150),1,0)+IF(OR(NOT(ISNUMBER(F150)),F150&lt;0),1,0)+IF(OR(D150="",E150="",G150="",H150=""),1,0)))</x:f>
        <x:v>0</x:v>
      </x:c>
      <x:c r="J150" s="23" t="str">
        <x:f>IF(B150="","",IFERROR(INDEX('Cohorts'!$F$2:$F$201,MATCH(B150,'Cohorts'!$A$2:$A$201,0)),""))</x:f>
      </x:c>
    </x:row>
    <x:row r="151" ht="60" customHeight="1">
      <x:c r="A151" s="23"/>
      <x:c r="B151" s="23"/>
      <x:c r="C151" s="24"/>
      <x:c r="D151" s="23"/>
      <x:c r="E151" s="23"/>
      <x:c r="F151" s="27"/>
      <x:c r="G151" s="23"/>
      <x:c r="H151" s="23"/>
      <x:c r="I151" s="25" t="n">
        <x:f>IF(A151="",IF(COUNTA(B151:H151)&gt;0,1,0),(IF(COUNTIF($A$2:$A$201,A151)&gt;1,1,0)+IF(COUNTIF('Cohorts'!$A$2:$A$201,B151)&lt;&gt;1,1,0)+IF(OR(NOT(ISNUMBER(C151)),C151&lt;=0,C151&gt;J151),1,0)+IF(OR(NOT(ISNUMBER(F151)),F151&lt;0),1,0)+IF(OR(D151="",E151="",G151="",H151=""),1,0)))</x:f>
        <x:v>0</x:v>
      </x:c>
      <x:c r="J151" s="23" t="str">
        <x:f>IF(B151="","",IFERROR(INDEX('Cohorts'!$F$2:$F$201,MATCH(B151,'Cohorts'!$A$2:$A$201,0)),""))</x:f>
      </x:c>
    </x:row>
    <x:row r="152" ht="60" customHeight="1">
      <x:c r="A152" s="23"/>
      <x:c r="B152" s="23"/>
      <x:c r="C152" s="24"/>
      <x:c r="D152" s="23"/>
      <x:c r="E152" s="23"/>
      <x:c r="F152" s="27"/>
      <x:c r="G152" s="23"/>
      <x:c r="H152" s="23"/>
      <x:c r="I152" s="25" t="n">
        <x:f>IF(A152="",IF(COUNTA(B152:H152)&gt;0,1,0),(IF(COUNTIF($A$2:$A$201,A152)&gt;1,1,0)+IF(COUNTIF('Cohorts'!$A$2:$A$201,B152)&lt;&gt;1,1,0)+IF(OR(NOT(ISNUMBER(C152)),C152&lt;=0,C152&gt;J152),1,0)+IF(OR(NOT(ISNUMBER(F152)),F152&lt;0),1,0)+IF(OR(D152="",E152="",G152="",H152=""),1,0)))</x:f>
        <x:v>0</x:v>
      </x:c>
      <x:c r="J152" s="23" t="str">
        <x:f>IF(B152="","",IFERROR(INDEX('Cohorts'!$F$2:$F$201,MATCH(B152,'Cohorts'!$A$2:$A$201,0)),""))</x:f>
      </x:c>
    </x:row>
    <x:row r="153" ht="60" customHeight="1">
      <x:c r="A153" s="23"/>
      <x:c r="B153" s="23"/>
      <x:c r="C153" s="24"/>
      <x:c r="D153" s="23"/>
      <x:c r="E153" s="23"/>
      <x:c r="F153" s="27"/>
      <x:c r="G153" s="23"/>
      <x:c r="H153" s="23"/>
      <x:c r="I153" s="25" t="n">
        <x:f>IF(A153="",IF(COUNTA(B153:H153)&gt;0,1,0),(IF(COUNTIF($A$2:$A$201,A153)&gt;1,1,0)+IF(COUNTIF('Cohorts'!$A$2:$A$201,B153)&lt;&gt;1,1,0)+IF(OR(NOT(ISNUMBER(C153)),C153&lt;=0,C153&gt;J153),1,0)+IF(OR(NOT(ISNUMBER(F153)),F153&lt;0),1,0)+IF(OR(D153="",E153="",G153="",H153=""),1,0)))</x:f>
        <x:v>0</x:v>
      </x:c>
      <x:c r="J153" s="23" t="str">
        <x:f>IF(B153="","",IFERROR(INDEX('Cohorts'!$F$2:$F$201,MATCH(B153,'Cohorts'!$A$2:$A$201,0)),""))</x:f>
      </x:c>
    </x:row>
    <x:row r="154" ht="60" customHeight="1">
      <x:c r="A154" s="23"/>
      <x:c r="B154" s="23"/>
      <x:c r="C154" s="24"/>
      <x:c r="D154" s="23"/>
      <x:c r="E154" s="23"/>
      <x:c r="F154" s="27"/>
      <x:c r="G154" s="23"/>
      <x:c r="H154" s="23"/>
      <x:c r="I154" s="25" t="n">
        <x:f>IF(A154="",IF(COUNTA(B154:H154)&gt;0,1,0),(IF(COUNTIF($A$2:$A$201,A154)&gt;1,1,0)+IF(COUNTIF('Cohorts'!$A$2:$A$201,B154)&lt;&gt;1,1,0)+IF(OR(NOT(ISNUMBER(C154)),C154&lt;=0,C154&gt;J154),1,0)+IF(OR(NOT(ISNUMBER(F154)),F154&lt;0),1,0)+IF(OR(D154="",E154="",G154="",H154=""),1,0)))</x:f>
        <x:v>0</x:v>
      </x:c>
      <x:c r="J154" s="23" t="str">
        <x:f>IF(B154="","",IFERROR(INDEX('Cohorts'!$F$2:$F$201,MATCH(B154,'Cohorts'!$A$2:$A$201,0)),""))</x:f>
      </x:c>
    </x:row>
    <x:row r="155" ht="60" customHeight="1">
      <x:c r="A155" s="23"/>
      <x:c r="B155" s="23"/>
      <x:c r="C155" s="24"/>
      <x:c r="D155" s="23"/>
      <x:c r="E155" s="23"/>
      <x:c r="F155" s="27"/>
      <x:c r="G155" s="23"/>
      <x:c r="H155" s="23"/>
      <x:c r="I155" s="25" t="n">
        <x:f>IF(A155="",IF(COUNTA(B155:H155)&gt;0,1,0),(IF(COUNTIF($A$2:$A$201,A155)&gt;1,1,0)+IF(COUNTIF('Cohorts'!$A$2:$A$201,B155)&lt;&gt;1,1,0)+IF(OR(NOT(ISNUMBER(C155)),C155&lt;=0,C155&gt;J155),1,0)+IF(OR(NOT(ISNUMBER(F155)),F155&lt;0),1,0)+IF(OR(D155="",E155="",G155="",H155=""),1,0)))</x:f>
        <x:v>0</x:v>
      </x:c>
      <x:c r="J155" s="23" t="str">
        <x:f>IF(B155="","",IFERROR(INDEX('Cohorts'!$F$2:$F$201,MATCH(B155,'Cohorts'!$A$2:$A$201,0)),""))</x:f>
      </x:c>
    </x:row>
    <x:row r="156" ht="60" customHeight="1">
      <x:c r="A156" s="23"/>
      <x:c r="B156" s="23"/>
      <x:c r="C156" s="24"/>
      <x:c r="D156" s="23"/>
      <x:c r="E156" s="23"/>
      <x:c r="F156" s="27"/>
      <x:c r="G156" s="23"/>
      <x:c r="H156" s="23"/>
      <x:c r="I156" s="25" t="n">
        <x:f>IF(A156="",IF(COUNTA(B156:H156)&gt;0,1,0),(IF(COUNTIF($A$2:$A$201,A156)&gt;1,1,0)+IF(COUNTIF('Cohorts'!$A$2:$A$201,B156)&lt;&gt;1,1,0)+IF(OR(NOT(ISNUMBER(C156)),C156&lt;=0,C156&gt;J156),1,0)+IF(OR(NOT(ISNUMBER(F156)),F156&lt;0),1,0)+IF(OR(D156="",E156="",G156="",H156=""),1,0)))</x:f>
        <x:v>0</x:v>
      </x:c>
      <x:c r="J156" s="23" t="str">
        <x:f>IF(B156="","",IFERROR(INDEX('Cohorts'!$F$2:$F$201,MATCH(B156,'Cohorts'!$A$2:$A$201,0)),""))</x:f>
      </x:c>
    </x:row>
    <x:row r="157" ht="60" customHeight="1">
      <x:c r="A157" s="23"/>
      <x:c r="B157" s="23"/>
      <x:c r="C157" s="24"/>
      <x:c r="D157" s="23"/>
      <x:c r="E157" s="23"/>
      <x:c r="F157" s="27"/>
      <x:c r="G157" s="23"/>
      <x:c r="H157" s="23"/>
      <x:c r="I157" s="25" t="n">
        <x:f>IF(A157="",IF(COUNTA(B157:H157)&gt;0,1,0),(IF(COUNTIF($A$2:$A$201,A157)&gt;1,1,0)+IF(COUNTIF('Cohorts'!$A$2:$A$201,B157)&lt;&gt;1,1,0)+IF(OR(NOT(ISNUMBER(C157)),C157&lt;=0,C157&gt;J157),1,0)+IF(OR(NOT(ISNUMBER(F157)),F157&lt;0),1,0)+IF(OR(D157="",E157="",G157="",H157=""),1,0)))</x:f>
        <x:v>0</x:v>
      </x:c>
      <x:c r="J157" s="23" t="str">
        <x:f>IF(B157="","",IFERROR(INDEX('Cohorts'!$F$2:$F$201,MATCH(B157,'Cohorts'!$A$2:$A$201,0)),""))</x:f>
      </x:c>
    </x:row>
    <x:row r="158" ht="60" customHeight="1">
      <x:c r="A158" s="23"/>
      <x:c r="B158" s="23"/>
      <x:c r="C158" s="24"/>
      <x:c r="D158" s="23"/>
      <x:c r="E158" s="23"/>
      <x:c r="F158" s="27"/>
      <x:c r="G158" s="23"/>
      <x:c r="H158" s="23"/>
      <x:c r="I158" s="25" t="n">
        <x:f>IF(A158="",IF(COUNTA(B158:H158)&gt;0,1,0),(IF(COUNTIF($A$2:$A$201,A158)&gt;1,1,0)+IF(COUNTIF('Cohorts'!$A$2:$A$201,B158)&lt;&gt;1,1,0)+IF(OR(NOT(ISNUMBER(C158)),C158&lt;=0,C158&gt;J158),1,0)+IF(OR(NOT(ISNUMBER(F158)),F158&lt;0),1,0)+IF(OR(D158="",E158="",G158="",H158=""),1,0)))</x:f>
        <x:v>0</x:v>
      </x:c>
      <x:c r="J158" s="23" t="str">
        <x:f>IF(B158="","",IFERROR(INDEX('Cohorts'!$F$2:$F$201,MATCH(B158,'Cohorts'!$A$2:$A$201,0)),""))</x:f>
      </x:c>
    </x:row>
    <x:row r="159" ht="60" customHeight="1">
      <x:c r="A159" s="23"/>
      <x:c r="B159" s="23"/>
      <x:c r="C159" s="24"/>
      <x:c r="D159" s="23"/>
      <x:c r="E159" s="23"/>
      <x:c r="F159" s="27"/>
      <x:c r="G159" s="23"/>
      <x:c r="H159" s="23"/>
      <x:c r="I159" s="25" t="n">
        <x:f>IF(A159="",IF(COUNTA(B159:H159)&gt;0,1,0),(IF(COUNTIF($A$2:$A$201,A159)&gt;1,1,0)+IF(COUNTIF('Cohorts'!$A$2:$A$201,B159)&lt;&gt;1,1,0)+IF(OR(NOT(ISNUMBER(C159)),C159&lt;=0,C159&gt;J159),1,0)+IF(OR(NOT(ISNUMBER(F159)),F159&lt;0),1,0)+IF(OR(D159="",E159="",G159="",H159=""),1,0)))</x:f>
        <x:v>0</x:v>
      </x:c>
      <x:c r="J159" s="23" t="str">
        <x:f>IF(B159="","",IFERROR(INDEX('Cohorts'!$F$2:$F$201,MATCH(B159,'Cohorts'!$A$2:$A$201,0)),""))</x:f>
      </x:c>
    </x:row>
    <x:row r="160" ht="60" customHeight="1">
      <x:c r="A160" s="23"/>
      <x:c r="B160" s="23"/>
      <x:c r="C160" s="24"/>
      <x:c r="D160" s="23"/>
      <x:c r="E160" s="23"/>
      <x:c r="F160" s="27"/>
      <x:c r="G160" s="23"/>
      <x:c r="H160" s="23"/>
      <x:c r="I160" s="25" t="n">
        <x:f>IF(A160="",IF(COUNTA(B160:H160)&gt;0,1,0),(IF(COUNTIF($A$2:$A$201,A160)&gt;1,1,0)+IF(COUNTIF('Cohorts'!$A$2:$A$201,B160)&lt;&gt;1,1,0)+IF(OR(NOT(ISNUMBER(C160)),C160&lt;=0,C160&gt;J160),1,0)+IF(OR(NOT(ISNUMBER(F160)),F160&lt;0),1,0)+IF(OR(D160="",E160="",G160="",H160=""),1,0)))</x:f>
        <x:v>0</x:v>
      </x:c>
      <x:c r="J160" s="23" t="str">
        <x:f>IF(B160="","",IFERROR(INDEX('Cohorts'!$F$2:$F$201,MATCH(B160,'Cohorts'!$A$2:$A$201,0)),""))</x:f>
      </x:c>
    </x:row>
    <x:row r="161" ht="60" customHeight="1">
      <x:c r="A161" s="23"/>
      <x:c r="B161" s="23"/>
      <x:c r="C161" s="24"/>
      <x:c r="D161" s="23"/>
      <x:c r="E161" s="23"/>
      <x:c r="F161" s="27"/>
      <x:c r="G161" s="23"/>
      <x:c r="H161" s="23"/>
      <x:c r="I161" s="25" t="n">
        <x:f>IF(A161="",IF(COUNTA(B161:H161)&gt;0,1,0),(IF(COUNTIF($A$2:$A$201,A161)&gt;1,1,0)+IF(COUNTIF('Cohorts'!$A$2:$A$201,B161)&lt;&gt;1,1,0)+IF(OR(NOT(ISNUMBER(C161)),C161&lt;=0,C161&gt;J161),1,0)+IF(OR(NOT(ISNUMBER(F161)),F161&lt;0),1,0)+IF(OR(D161="",E161="",G161="",H161=""),1,0)))</x:f>
        <x:v>0</x:v>
      </x:c>
      <x:c r="J161" s="23" t="str">
        <x:f>IF(B161="","",IFERROR(INDEX('Cohorts'!$F$2:$F$201,MATCH(B161,'Cohorts'!$A$2:$A$201,0)),""))</x:f>
      </x:c>
    </x:row>
    <x:row r="162" ht="60" customHeight="1">
      <x:c r="A162" s="23"/>
      <x:c r="B162" s="23"/>
      <x:c r="C162" s="24"/>
      <x:c r="D162" s="23"/>
      <x:c r="E162" s="23"/>
      <x:c r="F162" s="27"/>
      <x:c r="G162" s="23"/>
      <x:c r="H162" s="23"/>
      <x:c r="I162" s="25" t="n">
        <x:f>IF(A162="",IF(COUNTA(B162:H162)&gt;0,1,0),(IF(COUNTIF($A$2:$A$201,A162)&gt;1,1,0)+IF(COUNTIF('Cohorts'!$A$2:$A$201,B162)&lt;&gt;1,1,0)+IF(OR(NOT(ISNUMBER(C162)),C162&lt;=0,C162&gt;J162),1,0)+IF(OR(NOT(ISNUMBER(F162)),F162&lt;0),1,0)+IF(OR(D162="",E162="",G162="",H162=""),1,0)))</x:f>
        <x:v>0</x:v>
      </x:c>
      <x:c r="J162" s="23" t="str">
        <x:f>IF(B162="","",IFERROR(INDEX('Cohorts'!$F$2:$F$201,MATCH(B162,'Cohorts'!$A$2:$A$201,0)),""))</x:f>
      </x:c>
    </x:row>
    <x:row r="163" ht="60" customHeight="1">
      <x:c r="A163" s="23"/>
      <x:c r="B163" s="23"/>
      <x:c r="C163" s="24"/>
      <x:c r="D163" s="23"/>
      <x:c r="E163" s="23"/>
      <x:c r="F163" s="27"/>
      <x:c r="G163" s="23"/>
      <x:c r="H163" s="23"/>
      <x:c r="I163" s="25" t="n">
        <x:f>IF(A163="",IF(COUNTA(B163:H163)&gt;0,1,0),(IF(COUNTIF($A$2:$A$201,A163)&gt;1,1,0)+IF(COUNTIF('Cohorts'!$A$2:$A$201,B163)&lt;&gt;1,1,0)+IF(OR(NOT(ISNUMBER(C163)),C163&lt;=0,C163&gt;J163),1,0)+IF(OR(NOT(ISNUMBER(F163)),F163&lt;0),1,0)+IF(OR(D163="",E163="",G163="",H163=""),1,0)))</x:f>
        <x:v>0</x:v>
      </x:c>
      <x:c r="J163" s="23" t="str">
        <x:f>IF(B163="","",IFERROR(INDEX('Cohorts'!$F$2:$F$201,MATCH(B163,'Cohorts'!$A$2:$A$201,0)),""))</x:f>
      </x:c>
    </x:row>
    <x:row r="164" ht="60" customHeight="1">
      <x:c r="A164" s="23"/>
      <x:c r="B164" s="23"/>
      <x:c r="C164" s="24"/>
      <x:c r="D164" s="23"/>
      <x:c r="E164" s="23"/>
      <x:c r="F164" s="27"/>
      <x:c r="G164" s="23"/>
      <x:c r="H164" s="23"/>
      <x:c r="I164" s="25" t="n">
        <x:f>IF(A164="",IF(COUNTA(B164:H164)&gt;0,1,0),(IF(COUNTIF($A$2:$A$201,A164)&gt;1,1,0)+IF(COUNTIF('Cohorts'!$A$2:$A$201,B164)&lt;&gt;1,1,0)+IF(OR(NOT(ISNUMBER(C164)),C164&lt;=0,C164&gt;J164),1,0)+IF(OR(NOT(ISNUMBER(F164)),F164&lt;0),1,0)+IF(OR(D164="",E164="",G164="",H164=""),1,0)))</x:f>
        <x:v>0</x:v>
      </x:c>
      <x:c r="J164" s="23" t="str">
        <x:f>IF(B164="","",IFERROR(INDEX('Cohorts'!$F$2:$F$201,MATCH(B164,'Cohorts'!$A$2:$A$201,0)),""))</x:f>
      </x:c>
    </x:row>
    <x:row r="165" ht="60" customHeight="1">
      <x:c r="A165" s="23"/>
      <x:c r="B165" s="23"/>
      <x:c r="C165" s="24"/>
      <x:c r="D165" s="23"/>
      <x:c r="E165" s="23"/>
      <x:c r="F165" s="27"/>
      <x:c r="G165" s="23"/>
      <x:c r="H165" s="23"/>
      <x:c r="I165" s="25" t="n">
        <x:f>IF(A165="",IF(COUNTA(B165:H165)&gt;0,1,0),(IF(COUNTIF($A$2:$A$201,A165)&gt;1,1,0)+IF(COUNTIF('Cohorts'!$A$2:$A$201,B165)&lt;&gt;1,1,0)+IF(OR(NOT(ISNUMBER(C165)),C165&lt;=0,C165&gt;J165),1,0)+IF(OR(NOT(ISNUMBER(F165)),F165&lt;0),1,0)+IF(OR(D165="",E165="",G165="",H165=""),1,0)))</x:f>
        <x:v>0</x:v>
      </x:c>
      <x:c r="J165" s="23" t="str">
        <x:f>IF(B165="","",IFERROR(INDEX('Cohorts'!$F$2:$F$201,MATCH(B165,'Cohorts'!$A$2:$A$201,0)),""))</x:f>
      </x:c>
    </x:row>
    <x:row r="166" ht="60" customHeight="1">
      <x:c r="A166" s="23"/>
      <x:c r="B166" s="23"/>
      <x:c r="C166" s="24"/>
      <x:c r="D166" s="23"/>
      <x:c r="E166" s="23"/>
      <x:c r="F166" s="27"/>
      <x:c r="G166" s="23"/>
      <x:c r="H166" s="23"/>
      <x:c r="I166" s="25" t="n">
        <x:f>IF(A166="",IF(COUNTA(B166:H166)&gt;0,1,0),(IF(COUNTIF($A$2:$A$201,A166)&gt;1,1,0)+IF(COUNTIF('Cohorts'!$A$2:$A$201,B166)&lt;&gt;1,1,0)+IF(OR(NOT(ISNUMBER(C166)),C166&lt;=0,C166&gt;J166),1,0)+IF(OR(NOT(ISNUMBER(F166)),F166&lt;0),1,0)+IF(OR(D166="",E166="",G166="",H166=""),1,0)))</x:f>
        <x:v>0</x:v>
      </x:c>
      <x:c r="J166" s="23" t="str">
        <x:f>IF(B166="","",IFERROR(INDEX('Cohorts'!$F$2:$F$201,MATCH(B166,'Cohorts'!$A$2:$A$201,0)),""))</x:f>
      </x:c>
    </x:row>
    <x:row r="167" ht="60" customHeight="1">
      <x:c r="A167" s="23"/>
      <x:c r="B167" s="23"/>
      <x:c r="C167" s="24"/>
      <x:c r="D167" s="23"/>
      <x:c r="E167" s="23"/>
      <x:c r="F167" s="27"/>
      <x:c r="G167" s="23"/>
      <x:c r="H167" s="23"/>
      <x:c r="I167" s="25" t="n">
        <x:f>IF(A167="",IF(COUNTA(B167:H167)&gt;0,1,0),(IF(COUNTIF($A$2:$A$201,A167)&gt;1,1,0)+IF(COUNTIF('Cohorts'!$A$2:$A$201,B167)&lt;&gt;1,1,0)+IF(OR(NOT(ISNUMBER(C167)),C167&lt;=0,C167&gt;J167),1,0)+IF(OR(NOT(ISNUMBER(F167)),F167&lt;0),1,0)+IF(OR(D167="",E167="",G167="",H167=""),1,0)))</x:f>
        <x:v>0</x:v>
      </x:c>
      <x:c r="J167" s="23" t="str">
        <x:f>IF(B167="","",IFERROR(INDEX('Cohorts'!$F$2:$F$201,MATCH(B167,'Cohorts'!$A$2:$A$201,0)),""))</x:f>
      </x:c>
    </x:row>
    <x:row r="168" ht="60" customHeight="1">
      <x:c r="A168" s="23"/>
      <x:c r="B168" s="23"/>
      <x:c r="C168" s="24"/>
      <x:c r="D168" s="23"/>
      <x:c r="E168" s="23"/>
      <x:c r="F168" s="27"/>
      <x:c r="G168" s="23"/>
      <x:c r="H168" s="23"/>
      <x:c r="I168" s="25" t="n">
        <x:f>IF(A168="",IF(COUNTA(B168:H168)&gt;0,1,0),(IF(COUNTIF($A$2:$A$201,A168)&gt;1,1,0)+IF(COUNTIF('Cohorts'!$A$2:$A$201,B168)&lt;&gt;1,1,0)+IF(OR(NOT(ISNUMBER(C168)),C168&lt;=0,C168&gt;J168),1,0)+IF(OR(NOT(ISNUMBER(F168)),F168&lt;0),1,0)+IF(OR(D168="",E168="",G168="",H168=""),1,0)))</x:f>
        <x:v>0</x:v>
      </x:c>
      <x:c r="J168" s="23" t="str">
        <x:f>IF(B168="","",IFERROR(INDEX('Cohorts'!$F$2:$F$201,MATCH(B168,'Cohorts'!$A$2:$A$201,0)),""))</x:f>
      </x:c>
    </x:row>
    <x:row r="169" ht="60" customHeight="1">
      <x:c r="A169" s="23"/>
      <x:c r="B169" s="23"/>
      <x:c r="C169" s="24"/>
      <x:c r="D169" s="23"/>
      <x:c r="E169" s="23"/>
      <x:c r="F169" s="27"/>
      <x:c r="G169" s="23"/>
      <x:c r="H169" s="23"/>
      <x:c r="I169" s="25" t="n">
        <x:f>IF(A169="",IF(COUNTA(B169:H169)&gt;0,1,0),(IF(COUNTIF($A$2:$A$201,A169)&gt;1,1,0)+IF(COUNTIF('Cohorts'!$A$2:$A$201,B169)&lt;&gt;1,1,0)+IF(OR(NOT(ISNUMBER(C169)),C169&lt;=0,C169&gt;J169),1,0)+IF(OR(NOT(ISNUMBER(F169)),F169&lt;0),1,0)+IF(OR(D169="",E169="",G169="",H169=""),1,0)))</x:f>
        <x:v>0</x:v>
      </x:c>
      <x:c r="J169" s="23" t="str">
        <x:f>IF(B169="","",IFERROR(INDEX('Cohorts'!$F$2:$F$201,MATCH(B169,'Cohorts'!$A$2:$A$201,0)),""))</x:f>
      </x:c>
    </x:row>
    <x:row r="170" ht="60" customHeight="1">
      <x:c r="A170" s="23"/>
      <x:c r="B170" s="23"/>
      <x:c r="C170" s="24"/>
      <x:c r="D170" s="23"/>
      <x:c r="E170" s="23"/>
      <x:c r="F170" s="27"/>
      <x:c r="G170" s="23"/>
      <x:c r="H170" s="23"/>
      <x:c r="I170" s="25" t="n">
        <x:f>IF(A170="",IF(COUNTA(B170:H170)&gt;0,1,0),(IF(COUNTIF($A$2:$A$201,A170)&gt;1,1,0)+IF(COUNTIF('Cohorts'!$A$2:$A$201,B170)&lt;&gt;1,1,0)+IF(OR(NOT(ISNUMBER(C170)),C170&lt;=0,C170&gt;J170),1,0)+IF(OR(NOT(ISNUMBER(F170)),F170&lt;0),1,0)+IF(OR(D170="",E170="",G170="",H170=""),1,0)))</x:f>
        <x:v>0</x:v>
      </x:c>
      <x:c r="J170" s="23" t="str">
        <x:f>IF(B170="","",IFERROR(INDEX('Cohorts'!$F$2:$F$201,MATCH(B170,'Cohorts'!$A$2:$A$201,0)),""))</x:f>
      </x:c>
    </x:row>
    <x:row r="171" ht="60" customHeight="1">
      <x:c r="A171" s="23"/>
      <x:c r="B171" s="23"/>
      <x:c r="C171" s="24"/>
      <x:c r="D171" s="23"/>
      <x:c r="E171" s="23"/>
      <x:c r="F171" s="27"/>
      <x:c r="G171" s="23"/>
      <x:c r="H171" s="23"/>
      <x:c r="I171" s="25" t="n">
        <x:f>IF(A171="",IF(COUNTA(B171:H171)&gt;0,1,0),(IF(COUNTIF($A$2:$A$201,A171)&gt;1,1,0)+IF(COUNTIF('Cohorts'!$A$2:$A$201,B171)&lt;&gt;1,1,0)+IF(OR(NOT(ISNUMBER(C171)),C171&lt;=0,C171&gt;J171),1,0)+IF(OR(NOT(ISNUMBER(F171)),F171&lt;0),1,0)+IF(OR(D171="",E171="",G171="",H171=""),1,0)))</x:f>
        <x:v>0</x:v>
      </x:c>
      <x:c r="J171" s="23" t="str">
        <x:f>IF(B171="","",IFERROR(INDEX('Cohorts'!$F$2:$F$201,MATCH(B171,'Cohorts'!$A$2:$A$201,0)),""))</x:f>
      </x:c>
    </x:row>
    <x:row r="172" ht="60" customHeight="1">
      <x:c r="A172" s="23"/>
      <x:c r="B172" s="23"/>
      <x:c r="C172" s="24"/>
      <x:c r="D172" s="23"/>
      <x:c r="E172" s="23"/>
      <x:c r="F172" s="27"/>
      <x:c r="G172" s="23"/>
      <x:c r="H172" s="23"/>
      <x:c r="I172" s="25" t="n">
        <x:f>IF(A172="",IF(COUNTA(B172:H172)&gt;0,1,0),(IF(COUNTIF($A$2:$A$201,A172)&gt;1,1,0)+IF(COUNTIF('Cohorts'!$A$2:$A$201,B172)&lt;&gt;1,1,0)+IF(OR(NOT(ISNUMBER(C172)),C172&lt;=0,C172&gt;J172),1,0)+IF(OR(NOT(ISNUMBER(F172)),F172&lt;0),1,0)+IF(OR(D172="",E172="",G172="",H172=""),1,0)))</x:f>
        <x:v>0</x:v>
      </x:c>
      <x:c r="J172" s="23" t="str">
        <x:f>IF(B172="","",IFERROR(INDEX('Cohorts'!$F$2:$F$201,MATCH(B172,'Cohorts'!$A$2:$A$201,0)),""))</x:f>
      </x:c>
    </x:row>
    <x:row r="173" ht="60" customHeight="1">
      <x:c r="A173" s="23"/>
      <x:c r="B173" s="23"/>
      <x:c r="C173" s="24"/>
      <x:c r="D173" s="23"/>
      <x:c r="E173" s="23"/>
      <x:c r="F173" s="27"/>
      <x:c r="G173" s="23"/>
      <x:c r="H173" s="23"/>
      <x:c r="I173" s="25" t="n">
        <x:f>IF(A173="",IF(COUNTA(B173:H173)&gt;0,1,0),(IF(COUNTIF($A$2:$A$201,A173)&gt;1,1,0)+IF(COUNTIF('Cohorts'!$A$2:$A$201,B173)&lt;&gt;1,1,0)+IF(OR(NOT(ISNUMBER(C173)),C173&lt;=0,C173&gt;J173),1,0)+IF(OR(NOT(ISNUMBER(F173)),F173&lt;0),1,0)+IF(OR(D173="",E173="",G173="",H173=""),1,0)))</x:f>
        <x:v>0</x:v>
      </x:c>
      <x:c r="J173" s="23" t="str">
        <x:f>IF(B173="","",IFERROR(INDEX('Cohorts'!$F$2:$F$201,MATCH(B173,'Cohorts'!$A$2:$A$201,0)),""))</x:f>
      </x:c>
    </x:row>
    <x:row r="174" ht="60" customHeight="1">
      <x:c r="A174" s="23"/>
      <x:c r="B174" s="23"/>
      <x:c r="C174" s="24"/>
      <x:c r="D174" s="23"/>
      <x:c r="E174" s="23"/>
      <x:c r="F174" s="27"/>
      <x:c r="G174" s="23"/>
      <x:c r="H174" s="23"/>
      <x:c r="I174" s="25" t="n">
        <x:f>IF(A174="",IF(COUNTA(B174:H174)&gt;0,1,0),(IF(COUNTIF($A$2:$A$201,A174)&gt;1,1,0)+IF(COUNTIF('Cohorts'!$A$2:$A$201,B174)&lt;&gt;1,1,0)+IF(OR(NOT(ISNUMBER(C174)),C174&lt;=0,C174&gt;J174),1,0)+IF(OR(NOT(ISNUMBER(F174)),F174&lt;0),1,0)+IF(OR(D174="",E174="",G174="",H174=""),1,0)))</x:f>
        <x:v>0</x:v>
      </x:c>
      <x:c r="J174" s="23" t="str">
        <x:f>IF(B174="","",IFERROR(INDEX('Cohorts'!$F$2:$F$201,MATCH(B174,'Cohorts'!$A$2:$A$201,0)),""))</x:f>
      </x:c>
    </x:row>
    <x:row r="175" ht="60" customHeight="1">
      <x:c r="A175" s="23"/>
      <x:c r="B175" s="23"/>
      <x:c r="C175" s="24"/>
      <x:c r="D175" s="23"/>
      <x:c r="E175" s="23"/>
      <x:c r="F175" s="27"/>
      <x:c r="G175" s="23"/>
      <x:c r="H175" s="23"/>
      <x:c r="I175" s="25" t="n">
        <x:f>IF(A175="",IF(COUNTA(B175:H175)&gt;0,1,0),(IF(COUNTIF($A$2:$A$201,A175)&gt;1,1,0)+IF(COUNTIF('Cohorts'!$A$2:$A$201,B175)&lt;&gt;1,1,0)+IF(OR(NOT(ISNUMBER(C175)),C175&lt;=0,C175&gt;J175),1,0)+IF(OR(NOT(ISNUMBER(F175)),F175&lt;0),1,0)+IF(OR(D175="",E175="",G175="",H175=""),1,0)))</x:f>
        <x:v>0</x:v>
      </x:c>
      <x:c r="J175" s="23" t="str">
        <x:f>IF(B175="","",IFERROR(INDEX('Cohorts'!$F$2:$F$201,MATCH(B175,'Cohorts'!$A$2:$A$201,0)),""))</x:f>
      </x:c>
    </x:row>
    <x:row r="176" ht="60" customHeight="1">
      <x:c r="A176" s="23"/>
      <x:c r="B176" s="23"/>
      <x:c r="C176" s="24"/>
      <x:c r="D176" s="23"/>
      <x:c r="E176" s="23"/>
      <x:c r="F176" s="27"/>
      <x:c r="G176" s="23"/>
      <x:c r="H176" s="23"/>
      <x:c r="I176" s="25" t="n">
        <x:f>IF(A176="",IF(COUNTA(B176:H176)&gt;0,1,0),(IF(COUNTIF($A$2:$A$201,A176)&gt;1,1,0)+IF(COUNTIF('Cohorts'!$A$2:$A$201,B176)&lt;&gt;1,1,0)+IF(OR(NOT(ISNUMBER(C176)),C176&lt;=0,C176&gt;J176),1,0)+IF(OR(NOT(ISNUMBER(F176)),F176&lt;0),1,0)+IF(OR(D176="",E176="",G176="",H176=""),1,0)))</x:f>
        <x:v>0</x:v>
      </x:c>
      <x:c r="J176" s="23" t="str">
        <x:f>IF(B176="","",IFERROR(INDEX('Cohorts'!$F$2:$F$201,MATCH(B176,'Cohorts'!$A$2:$A$201,0)),""))</x:f>
      </x:c>
    </x:row>
    <x:row r="177" ht="60" customHeight="1">
      <x:c r="A177" s="23"/>
      <x:c r="B177" s="23"/>
      <x:c r="C177" s="24"/>
      <x:c r="D177" s="23"/>
      <x:c r="E177" s="23"/>
      <x:c r="F177" s="27"/>
      <x:c r="G177" s="23"/>
      <x:c r="H177" s="23"/>
      <x:c r="I177" s="25" t="n">
        <x:f>IF(A177="",IF(COUNTA(B177:H177)&gt;0,1,0),(IF(COUNTIF($A$2:$A$201,A177)&gt;1,1,0)+IF(COUNTIF('Cohorts'!$A$2:$A$201,B177)&lt;&gt;1,1,0)+IF(OR(NOT(ISNUMBER(C177)),C177&lt;=0,C177&gt;J177),1,0)+IF(OR(NOT(ISNUMBER(F177)),F177&lt;0),1,0)+IF(OR(D177="",E177="",G177="",H177=""),1,0)))</x:f>
        <x:v>0</x:v>
      </x:c>
      <x:c r="J177" s="23" t="str">
        <x:f>IF(B177="","",IFERROR(INDEX('Cohorts'!$F$2:$F$201,MATCH(B177,'Cohorts'!$A$2:$A$201,0)),""))</x:f>
      </x:c>
    </x:row>
    <x:row r="178" ht="60" customHeight="1">
      <x:c r="A178" s="23"/>
      <x:c r="B178" s="23"/>
      <x:c r="C178" s="24"/>
      <x:c r="D178" s="23"/>
      <x:c r="E178" s="23"/>
      <x:c r="F178" s="27"/>
      <x:c r="G178" s="23"/>
      <x:c r="H178" s="23"/>
      <x:c r="I178" s="25" t="n">
        <x:f>IF(A178="",IF(COUNTA(B178:H178)&gt;0,1,0),(IF(COUNTIF($A$2:$A$201,A178)&gt;1,1,0)+IF(COUNTIF('Cohorts'!$A$2:$A$201,B178)&lt;&gt;1,1,0)+IF(OR(NOT(ISNUMBER(C178)),C178&lt;=0,C178&gt;J178),1,0)+IF(OR(NOT(ISNUMBER(F178)),F178&lt;0),1,0)+IF(OR(D178="",E178="",G178="",H178=""),1,0)))</x:f>
        <x:v>0</x:v>
      </x:c>
      <x:c r="J178" s="23" t="str">
        <x:f>IF(B178="","",IFERROR(INDEX('Cohorts'!$F$2:$F$201,MATCH(B178,'Cohorts'!$A$2:$A$201,0)),""))</x:f>
      </x:c>
    </x:row>
    <x:row r="179" ht="60" customHeight="1">
      <x:c r="A179" s="23"/>
      <x:c r="B179" s="23"/>
      <x:c r="C179" s="24"/>
      <x:c r="D179" s="23"/>
      <x:c r="E179" s="23"/>
      <x:c r="F179" s="27"/>
      <x:c r="G179" s="23"/>
      <x:c r="H179" s="23"/>
      <x:c r="I179" s="25" t="n">
        <x:f>IF(A179="",IF(COUNTA(B179:H179)&gt;0,1,0),(IF(COUNTIF($A$2:$A$201,A179)&gt;1,1,0)+IF(COUNTIF('Cohorts'!$A$2:$A$201,B179)&lt;&gt;1,1,0)+IF(OR(NOT(ISNUMBER(C179)),C179&lt;=0,C179&gt;J179),1,0)+IF(OR(NOT(ISNUMBER(F179)),F179&lt;0),1,0)+IF(OR(D179="",E179="",G179="",H179=""),1,0)))</x:f>
        <x:v>0</x:v>
      </x:c>
      <x:c r="J179" s="23" t="str">
        <x:f>IF(B179="","",IFERROR(INDEX('Cohorts'!$F$2:$F$201,MATCH(B179,'Cohorts'!$A$2:$A$201,0)),""))</x:f>
      </x:c>
    </x:row>
    <x:row r="180" ht="60" customHeight="1">
      <x:c r="A180" s="23"/>
      <x:c r="B180" s="23"/>
      <x:c r="C180" s="24"/>
      <x:c r="D180" s="23"/>
      <x:c r="E180" s="23"/>
      <x:c r="F180" s="27"/>
      <x:c r="G180" s="23"/>
      <x:c r="H180" s="23"/>
      <x:c r="I180" s="25" t="n">
        <x:f>IF(A180="",IF(COUNTA(B180:H180)&gt;0,1,0),(IF(COUNTIF($A$2:$A$201,A180)&gt;1,1,0)+IF(COUNTIF('Cohorts'!$A$2:$A$201,B180)&lt;&gt;1,1,0)+IF(OR(NOT(ISNUMBER(C180)),C180&lt;=0,C180&gt;J180),1,0)+IF(OR(NOT(ISNUMBER(F180)),F180&lt;0),1,0)+IF(OR(D180="",E180="",G180="",H180=""),1,0)))</x:f>
        <x:v>0</x:v>
      </x:c>
      <x:c r="J180" s="23" t="str">
        <x:f>IF(B180="","",IFERROR(INDEX('Cohorts'!$F$2:$F$201,MATCH(B180,'Cohorts'!$A$2:$A$201,0)),""))</x:f>
      </x:c>
    </x:row>
    <x:row r="181" ht="60" customHeight="1">
      <x:c r="A181" s="23"/>
      <x:c r="B181" s="23"/>
      <x:c r="C181" s="24"/>
      <x:c r="D181" s="23"/>
      <x:c r="E181" s="23"/>
      <x:c r="F181" s="27"/>
      <x:c r="G181" s="23"/>
      <x:c r="H181" s="23"/>
      <x:c r="I181" s="25" t="n">
        <x:f>IF(A181="",IF(COUNTA(B181:H181)&gt;0,1,0),(IF(COUNTIF($A$2:$A$201,A181)&gt;1,1,0)+IF(COUNTIF('Cohorts'!$A$2:$A$201,B181)&lt;&gt;1,1,0)+IF(OR(NOT(ISNUMBER(C181)),C181&lt;=0,C181&gt;J181),1,0)+IF(OR(NOT(ISNUMBER(F181)),F181&lt;0),1,0)+IF(OR(D181="",E181="",G181="",H181=""),1,0)))</x:f>
        <x:v>0</x:v>
      </x:c>
      <x:c r="J181" s="23" t="str">
        <x:f>IF(B181="","",IFERROR(INDEX('Cohorts'!$F$2:$F$201,MATCH(B181,'Cohorts'!$A$2:$A$201,0)),""))</x:f>
      </x:c>
    </x:row>
    <x:row r="182" ht="60" customHeight="1">
      <x:c r="A182" s="23"/>
      <x:c r="B182" s="23"/>
      <x:c r="C182" s="24"/>
      <x:c r="D182" s="23"/>
      <x:c r="E182" s="23"/>
      <x:c r="F182" s="27"/>
      <x:c r="G182" s="23"/>
      <x:c r="H182" s="23"/>
      <x:c r="I182" s="25" t="n">
        <x:f>IF(A182="",IF(COUNTA(B182:H182)&gt;0,1,0),(IF(COUNTIF($A$2:$A$201,A182)&gt;1,1,0)+IF(COUNTIF('Cohorts'!$A$2:$A$201,B182)&lt;&gt;1,1,0)+IF(OR(NOT(ISNUMBER(C182)),C182&lt;=0,C182&gt;J182),1,0)+IF(OR(NOT(ISNUMBER(F182)),F182&lt;0),1,0)+IF(OR(D182="",E182="",G182="",H182=""),1,0)))</x:f>
        <x:v>0</x:v>
      </x:c>
      <x:c r="J182" s="23" t="str">
        <x:f>IF(B182="","",IFERROR(INDEX('Cohorts'!$F$2:$F$201,MATCH(B182,'Cohorts'!$A$2:$A$201,0)),""))</x:f>
      </x:c>
    </x:row>
    <x:row r="183" ht="60" customHeight="1">
      <x:c r="A183" s="23"/>
      <x:c r="B183" s="23"/>
      <x:c r="C183" s="24"/>
      <x:c r="D183" s="23"/>
      <x:c r="E183" s="23"/>
      <x:c r="F183" s="27"/>
      <x:c r="G183" s="23"/>
      <x:c r="H183" s="23"/>
      <x:c r="I183" s="25" t="n">
        <x:f>IF(A183="",IF(COUNTA(B183:H183)&gt;0,1,0),(IF(COUNTIF($A$2:$A$201,A183)&gt;1,1,0)+IF(COUNTIF('Cohorts'!$A$2:$A$201,B183)&lt;&gt;1,1,0)+IF(OR(NOT(ISNUMBER(C183)),C183&lt;=0,C183&gt;J183),1,0)+IF(OR(NOT(ISNUMBER(F183)),F183&lt;0),1,0)+IF(OR(D183="",E183="",G183="",H183=""),1,0)))</x:f>
        <x:v>0</x:v>
      </x:c>
      <x:c r="J183" s="23" t="str">
        <x:f>IF(B183="","",IFERROR(INDEX('Cohorts'!$F$2:$F$201,MATCH(B183,'Cohorts'!$A$2:$A$201,0)),""))</x:f>
      </x:c>
    </x:row>
    <x:row r="184" ht="60" customHeight="1">
      <x:c r="A184" s="23"/>
      <x:c r="B184" s="23"/>
      <x:c r="C184" s="24"/>
      <x:c r="D184" s="23"/>
      <x:c r="E184" s="23"/>
      <x:c r="F184" s="27"/>
      <x:c r="G184" s="23"/>
      <x:c r="H184" s="23"/>
      <x:c r="I184" s="25" t="n">
        <x:f>IF(A184="",IF(COUNTA(B184:H184)&gt;0,1,0),(IF(COUNTIF($A$2:$A$201,A184)&gt;1,1,0)+IF(COUNTIF('Cohorts'!$A$2:$A$201,B184)&lt;&gt;1,1,0)+IF(OR(NOT(ISNUMBER(C184)),C184&lt;=0,C184&gt;J184),1,0)+IF(OR(NOT(ISNUMBER(F184)),F184&lt;0),1,0)+IF(OR(D184="",E184="",G184="",H184=""),1,0)))</x:f>
        <x:v>0</x:v>
      </x:c>
      <x:c r="J184" s="23" t="str">
        <x:f>IF(B184="","",IFERROR(INDEX('Cohorts'!$F$2:$F$201,MATCH(B184,'Cohorts'!$A$2:$A$201,0)),""))</x:f>
      </x:c>
    </x:row>
    <x:row r="185" ht="60" customHeight="1">
      <x:c r="A185" s="23"/>
      <x:c r="B185" s="23"/>
      <x:c r="C185" s="24"/>
      <x:c r="D185" s="23"/>
      <x:c r="E185" s="23"/>
      <x:c r="F185" s="27"/>
      <x:c r="G185" s="23"/>
      <x:c r="H185" s="23"/>
      <x:c r="I185" s="25" t="n">
        <x:f>IF(A185="",IF(COUNTA(B185:H185)&gt;0,1,0),(IF(COUNTIF($A$2:$A$201,A185)&gt;1,1,0)+IF(COUNTIF('Cohorts'!$A$2:$A$201,B185)&lt;&gt;1,1,0)+IF(OR(NOT(ISNUMBER(C185)),C185&lt;=0,C185&gt;J185),1,0)+IF(OR(NOT(ISNUMBER(F185)),F185&lt;0),1,0)+IF(OR(D185="",E185="",G185="",H185=""),1,0)))</x:f>
        <x:v>0</x:v>
      </x:c>
      <x:c r="J185" s="23" t="str">
        <x:f>IF(B185="","",IFERROR(INDEX('Cohorts'!$F$2:$F$201,MATCH(B185,'Cohorts'!$A$2:$A$201,0)),""))</x:f>
      </x:c>
    </x:row>
    <x:row r="186" ht="60" customHeight="1">
      <x:c r="A186" s="23"/>
      <x:c r="B186" s="23"/>
      <x:c r="C186" s="24"/>
      <x:c r="D186" s="23"/>
      <x:c r="E186" s="23"/>
      <x:c r="F186" s="27"/>
      <x:c r="G186" s="23"/>
      <x:c r="H186" s="23"/>
      <x:c r="I186" s="25" t="n">
        <x:f>IF(A186="",IF(COUNTA(B186:H186)&gt;0,1,0),(IF(COUNTIF($A$2:$A$201,A186)&gt;1,1,0)+IF(COUNTIF('Cohorts'!$A$2:$A$201,B186)&lt;&gt;1,1,0)+IF(OR(NOT(ISNUMBER(C186)),C186&lt;=0,C186&gt;J186),1,0)+IF(OR(NOT(ISNUMBER(F186)),F186&lt;0),1,0)+IF(OR(D186="",E186="",G186="",H186=""),1,0)))</x:f>
        <x:v>0</x:v>
      </x:c>
      <x:c r="J186" s="23" t="str">
        <x:f>IF(B186="","",IFERROR(INDEX('Cohorts'!$F$2:$F$201,MATCH(B186,'Cohorts'!$A$2:$A$201,0)),""))</x:f>
      </x:c>
    </x:row>
    <x:row r="187" ht="60" customHeight="1">
      <x:c r="A187" s="23"/>
      <x:c r="B187" s="23"/>
      <x:c r="C187" s="24"/>
      <x:c r="D187" s="23"/>
      <x:c r="E187" s="23"/>
      <x:c r="F187" s="27"/>
      <x:c r="G187" s="23"/>
      <x:c r="H187" s="23"/>
      <x:c r="I187" s="25" t="n">
        <x:f>IF(A187="",IF(COUNTA(B187:H187)&gt;0,1,0),(IF(COUNTIF($A$2:$A$201,A187)&gt;1,1,0)+IF(COUNTIF('Cohorts'!$A$2:$A$201,B187)&lt;&gt;1,1,0)+IF(OR(NOT(ISNUMBER(C187)),C187&lt;=0,C187&gt;J187),1,0)+IF(OR(NOT(ISNUMBER(F187)),F187&lt;0),1,0)+IF(OR(D187="",E187="",G187="",H187=""),1,0)))</x:f>
        <x:v>0</x:v>
      </x:c>
      <x:c r="J187" s="23" t="str">
        <x:f>IF(B187="","",IFERROR(INDEX('Cohorts'!$F$2:$F$201,MATCH(B187,'Cohorts'!$A$2:$A$201,0)),""))</x:f>
      </x:c>
    </x:row>
    <x:row r="188" ht="60" customHeight="1">
      <x:c r="A188" s="23"/>
      <x:c r="B188" s="23"/>
      <x:c r="C188" s="24"/>
      <x:c r="D188" s="23"/>
      <x:c r="E188" s="23"/>
      <x:c r="F188" s="27"/>
      <x:c r="G188" s="23"/>
      <x:c r="H188" s="23"/>
      <x:c r="I188" s="25" t="n">
        <x:f>IF(A188="",IF(COUNTA(B188:H188)&gt;0,1,0),(IF(COUNTIF($A$2:$A$201,A188)&gt;1,1,0)+IF(COUNTIF('Cohorts'!$A$2:$A$201,B188)&lt;&gt;1,1,0)+IF(OR(NOT(ISNUMBER(C188)),C188&lt;=0,C188&gt;J188),1,0)+IF(OR(NOT(ISNUMBER(F188)),F188&lt;0),1,0)+IF(OR(D188="",E188="",G188="",H188=""),1,0)))</x:f>
        <x:v>0</x:v>
      </x:c>
      <x:c r="J188" s="23" t="str">
        <x:f>IF(B188="","",IFERROR(INDEX('Cohorts'!$F$2:$F$201,MATCH(B188,'Cohorts'!$A$2:$A$201,0)),""))</x:f>
      </x:c>
    </x:row>
    <x:row r="189" ht="60" customHeight="1">
      <x:c r="A189" s="23"/>
      <x:c r="B189" s="23"/>
      <x:c r="C189" s="24"/>
      <x:c r="D189" s="23"/>
      <x:c r="E189" s="23"/>
      <x:c r="F189" s="27"/>
      <x:c r="G189" s="23"/>
      <x:c r="H189" s="23"/>
      <x:c r="I189" s="25" t="n">
        <x:f>IF(A189="",IF(COUNTA(B189:H189)&gt;0,1,0),(IF(COUNTIF($A$2:$A$201,A189)&gt;1,1,0)+IF(COUNTIF('Cohorts'!$A$2:$A$201,B189)&lt;&gt;1,1,0)+IF(OR(NOT(ISNUMBER(C189)),C189&lt;=0,C189&gt;J189),1,0)+IF(OR(NOT(ISNUMBER(F189)),F189&lt;0),1,0)+IF(OR(D189="",E189="",G189="",H189=""),1,0)))</x:f>
        <x:v>0</x:v>
      </x:c>
      <x:c r="J189" s="23" t="str">
        <x:f>IF(B189="","",IFERROR(INDEX('Cohorts'!$F$2:$F$201,MATCH(B189,'Cohorts'!$A$2:$A$201,0)),""))</x:f>
      </x:c>
    </x:row>
    <x:row r="190" ht="60" customHeight="1">
      <x:c r="A190" s="23"/>
      <x:c r="B190" s="23"/>
      <x:c r="C190" s="24"/>
      <x:c r="D190" s="23"/>
      <x:c r="E190" s="23"/>
      <x:c r="F190" s="27"/>
      <x:c r="G190" s="23"/>
      <x:c r="H190" s="23"/>
      <x:c r="I190" s="25" t="n">
        <x:f>IF(A190="",IF(COUNTA(B190:H190)&gt;0,1,0),(IF(COUNTIF($A$2:$A$201,A190)&gt;1,1,0)+IF(COUNTIF('Cohorts'!$A$2:$A$201,B190)&lt;&gt;1,1,0)+IF(OR(NOT(ISNUMBER(C190)),C190&lt;=0,C190&gt;J190),1,0)+IF(OR(NOT(ISNUMBER(F190)),F190&lt;0),1,0)+IF(OR(D190="",E190="",G190="",H190=""),1,0)))</x:f>
        <x:v>0</x:v>
      </x:c>
      <x:c r="J190" s="23" t="str">
        <x:f>IF(B190="","",IFERROR(INDEX('Cohorts'!$F$2:$F$201,MATCH(B190,'Cohorts'!$A$2:$A$201,0)),""))</x:f>
      </x:c>
    </x:row>
    <x:row r="191" ht="60" customHeight="1">
      <x:c r="A191" s="23"/>
      <x:c r="B191" s="23"/>
      <x:c r="C191" s="24"/>
      <x:c r="D191" s="23"/>
      <x:c r="E191" s="23"/>
      <x:c r="F191" s="27"/>
      <x:c r="G191" s="23"/>
      <x:c r="H191" s="23"/>
      <x:c r="I191" s="25" t="n">
        <x:f>IF(A191="",IF(COUNTA(B191:H191)&gt;0,1,0),(IF(COUNTIF($A$2:$A$201,A191)&gt;1,1,0)+IF(COUNTIF('Cohorts'!$A$2:$A$201,B191)&lt;&gt;1,1,0)+IF(OR(NOT(ISNUMBER(C191)),C191&lt;=0,C191&gt;J191),1,0)+IF(OR(NOT(ISNUMBER(F191)),F191&lt;0),1,0)+IF(OR(D191="",E191="",G191="",H191=""),1,0)))</x:f>
        <x:v>0</x:v>
      </x:c>
      <x:c r="J191" s="23" t="str">
        <x:f>IF(B191="","",IFERROR(INDEX('Cohorts'!$F$2:$F$201,MATCH(B191,'Cohorts'!$A$2:$A$201,0)),""))</x:f>
      </x:c>
    </x:row>
    <x:row r="192" ht="60" customHeight="1">
      <x:c r="A192" s="23"/>
      <x:c r="B192" s="23"/>
      <x:c r="C192" s="24"/>
      <x:c r="D192" s="23"/>
      <x:c r="E192" s="23"/>
      <x:c r="F192" s="27"/>
      <x:c r="G192" s="23"/>
      <x:c r="H192" s="23"/>
      <x:c r="I192" s="25" t="n">
        <x:f>IF(A192="",IF(COUNTA(B192:H192)&gt;0,1,0),(IF(COUNTIF($A$2:$A$201,A192)&gt;1,1,0)+IF(COUNTIF('Cohorts'!$A$2:$A$201,B192)&lt;&gt;1,1,0)+IF(OR(NOT(ISNUMBER(C192)),C192&lt;=0,C192&gt;J192),1,0)+IF(OR(NOT(ISNUMBER(F192)),F192&lt;0),1,0)+IF(OR(D192="",E192="",G192="",H192=""),1,0)))</x:f>
        <x:v>0</x:v>
      </x:c>
      <x:c r="J192" s="23" t="str">
        <x:f>IF(B192="","",IFERROR(INDEX('Cohorts'!$F$2:$F$201,MATCH(B192,'Cohorts'!$A$2:$A$201,0)),""))</x:f>
      </x:c>
    </x:row>
    <x:row r="193" ht="60" customHeight="1">
      <x:c r="A193" s="23"/>
      <x:c r="B193" s="23"/>
      <x:c r="C193" s="24"/>
      <x:c r="D193" s="23"/>
      <x:c r="E193" s="23"/>
      <x:c r="F193" s="27"/>
      <x:c r="G193" s="23"/>
      <x:c r="H193" s="23"/>
      <x:c r="I193" s="25" t="n">
        <x:f>IF(A193="",IF(COUNTA(B193:H193)&gt;0,1,0),(IF(COUNTIF($A$2:$A$201,A193)&gt;1,1,0)+IF(COUNTIF('Cohorts'!$A$2:$A$201,B193)&lt;&gt;1,1,0)+IF(OR(NOT(ISNUMBER(C193)),C193&lt;=0,C193&gt;J193),1,0)+IF(OR(NOT(ISNUMBER(F193)),F193&lt;0),1,0)+IF(OR(D193="",E193="",G193="",H193=""),1,0)))</x:f>
        <x:v>0</x:v>
      </x:c>
      <x:c r="J193" s="23" t="str">
        <x:f>IF(B193="","",IFERROR(INDEX('Cohorts'!$F$2:$F$201,MATCH(B193,'Cohorts'!$A$2:$A$201,0)),""))</x:f>
      </x:c>
    </x:row>
    <x:row r="194" ht="60" customHeight="1">
      <x:c r="A194" s="23"/>
      <x:c r="B194" s="23"/>
      <x:c r="C194" s="24"/>
      <x:c r="D194" s="23"/>
      <x:c r="E194" s="23"/>
      <x:c r="F194" s="27"/>
      <x:c r="G194" s="23"/>
      <x:c r="H194" s="23"/>
      <x:c r="I194" s="25" t="n">
        <x:f>IF(A194="",IF(COUNTA(B194:H194)&gt;0,1,0),(IF(COUNTIF($A$2:$A$201,A194)&gt;1,1,0)+IF(COUNTIF('Cohorts'!$A$2:$A$201,B194)&lt;&gt;1,1,0)+IF(OR(NOT(ISNUMBER(C194)),C194&lt;=0,C194&gt;J194),1,0)+IF(OR(NOT(ISNUMBER(F194)),F194&lt;0),1,0)+IF(OR(D194="",E194="",G194="",H194=""),1,0)))</x:f>
        <x:v>0</x:v>
      </x:c>
      <x:c r="J194" s="23" t="str">
        <x:f>IF(B194="","",IFERROR(INDEX('Cohorts'!$F$2:$F$201,MATCH(B194,'Cohorts'!$A$2:$A$201,0)),""))</x:f>
      </x:c>
    </x:row>
    <x:row r="195" ht="60" customHeight="1">
      <x:c r="A195" s="23"/>
      <x:c r="B195" s="23"/>
      <x:c r="C195" s="24"/>
      <x:c r="D195" s="23"/>
      <x:c r="E195" s="23"/>
      <x:c r="F195" s="27"/>
      <x:c r="G195" s="23"/>
      <x:c r="H195" s="23"/>
      <x:c r="I195" s="25" t="n">
        <x:f>IF(A195="",IF(COUNTA(B195:H195)&gt;0,1,0),(IF(COUNTIF($A$2:$A$201,A195)&gt;1,1,0)+IF(COUNTIF('Cohorts'!$A$2:$A$201,B195)&lt;&gt;1,1,0)+IF(OR(NOT(ISNUMBER(C195)),C195&lt;=0,C195&gt;J195),1,0)+IF(OR(NOT(ISNUMBER(F195)),F195&lt;0),1,0)+IF(OR(D195="",E195="",G195="",H195=""),1,0)))</x:f>
        <x:v>0</x:v>
      </x:c>
      <x:c r="J195" s="23" t="str">
        <x:f>IF(B195="","",IFERROR(INDEX('Cohorts'!$F$2:$F$201,MATCH(B195,'Cohorts'!$A$2:$A$201,0)),""))</x:f>
      </x:c>
    </x:row>
    <x:row r="196" ht="60" customHeight="1">
      <x:c r="A196" s="23"/>
      <x:c r="B196" s="23"/>
      <x:c r="C196" s="24"/>
      <x:c r="D196" s="23"/>
      <x:c r="E196" s="23"/>
      <x:c r="F196" s="27"/>
      <x:c r="G196" s="23"/>
      <x:c r="H196" s="23"/>
      <x:c r="I196" s="25" t="n">
        <x:f>IF(A196="",IF(COUNTA(B196:H196)&gt;0,1,0),(IF(COUNTIF($A$2:$A$201,A196)&gt;1,1,0)+IF(COUNTIF('Cohorts'!$A$2:$A$201,B196)&lt;&gt;1,1,0)+IF(OR(NOT(ISNUMBER(C196)),C196&lt;=0,C196&gt;J196),1,0)+IF(OR(NOT(ISNUMBER(F196)),F196&lt;0),1,0)+IF(OR(D196="",E196="",G196="",H196=""),1,0)))</x:f>
        <x:v>0</x:v>
      </x:c>
      <x:c r="J196" s="23" t="str">
        <x:f>IF(B196="","",IFERROR(INDEX('Cohorts'!$F$2:$F$201,MATCH(B196,'Cohorts'!$A$2:$A$201,0)),""))</x:f>
      </x:c>
    </x:row>
    <x:row r="197" ht="60" customHeight="1">
      <x:c r="A197" s="23"/>
      <x:c r="B197" s="23"/>
      <x:c r="C197" s="24"/>
      <x:c r="D197" s="23"/>
      <x:c r="E197" s="23"/>
      <x:c r="F197" s="27"/>
      <x:c r="G197" s="23"/>
      <x:c r="H197" s="23"/>
      <x:c r="I197" s="25" t="n">
        <x:f>IF(A197="",IF(COUNTA(B197:H197)&gt;0,1,0),(IF(COUNTIF($A$2:$A$201,A197)&gt;1,1,0)+IF(COUNTIF('Cohorts'!$A$2:$A$201,B197)&lt;&gt;1,1,0)+IF(OR(NOT(ISNUMBER(C197)),C197&lt;=0,C197&gt;J197),1,0)+IF(OR(NOT(ISNUMBER(F197)),F197&lt;0),1,0)+IF(OR(D197="",E197="",G197="",H197=""),1,0)))</x:f>
        <x:v>0</x:v>
      </x:c>
      <x:c r="J197" s="23" t="str">
        <x:f>IF(B197="","",IFERROR(INDEX('Cohorts'!$F$2:$F$201,MATCH(B197,'Cohorts'!$A$2:$A$201,0)),""))</x:f>
      </x:c>
    </x:row>
    <x:row r="198" ht="60" customHeight="1">
      <x:c r="A198" s="23"/>
      <x:c r="B198" s="23"/>
      <x:c r="C198" s="24"/>
      <x:c r="D198" s="23"/>
      <x:c r="E198" s="23"/>
      <x:c r="F198" s="27"/>
      <x:c r="G198" s="23"/>
      <x:c r="H198" s="23"/>
      <x:c r="I198" s="25" t="n">
        <x:f>IF(A198="",IF(COUNTA(B198:H198)&gt;0,1,0),(IF(COUNTIF($A$2:$A$201,A198)&gt;1,1,0)+IF(COUNTIF('Cohorts'!$A$2:$A$201,B198)&lt;&gt;1,1,0)+IF(OR(NOT(ISNUMBER(C198)),C198&lt;=0,C198&gt;J198),1,0)+IF(OR(NOT(ISNUMBER(F198)),F198&lt;0),1,0)+IF(OR(D198="",E198="",G198="",H198=""),1,0)))</x:f>
        <x:v>0</x:v>
      </x:c>
      <x:c r="J198" s="23" t="str">
        <x:f>IF(B198="","",IFERROR(INDEX('Cohorts'!$F$2:$F$201,MATCH(B198,'Cohorts'!$A$2:$A$201,0)),""))</x:f>
      </x:c>
    </x:row>
    <x:row r="199" ht="60" customHeight="1">
      <x:c r="A199" s="23"/>
      <x:c r="B199" s="23"/>
      <x:c r="C199" s="24"/>
      <x:c r="D199" s="23"/>
      <x:c r="E199" s="23"/>
      <x:c r="F199" s="27"/>
      <x:c r="G199" s="23"/>
      <x:c r="H199" s="23"/>
      <x:c r="I199" s="25" t="n">
        <x:f>IF(A199="",IF(COUNTA(B199:H199)&gt;0,1,0),(IF(COUNTIF($A$2:$A$201,A199)&gt;1,1,0)+IF(COUNTIF('Cohorts'!$A$2:$A$201,B199)&lt;&gt;1,1,0)+IF(OR(NOT(ISNUMBER(C199)),C199&lt;=0,C199&gt;J199),1,0)+IF(OR(NOT(ISNUMBER(F199)),F199&lt;0),1,0)+IF(OR(D199="",E199="",G199="",H199=""),1,0)))</x:f>
        <x:v>0</x:v>
      </x:c>
      <x:c r="J199" s="23" t="str">
        <x:f>IF(B199="","",IFERROR(INDEX('Cohorts'!$F$2:$F$201,MATCH(B199,'Cohorts'!$A$2:$A$201,0)),""))</x:f>
      </x:c>
    </x:row>
    <x:row r="200" ht="60" customHeight="1">
      <x:c r="A200" s="23"/>
      <x:c r="B200" s="23"/>
      <x:c r="C200" s="24"/>
      <x:c r="D200" s="23"/>
      <x:c r="E200" s="23"/>
      <x:c r="F200" s="27"/>
      <x:c r="G200" s="23"/>
      <x:c r="H200" s="23"/>
      <x:c r="I200" s="25" t="n">
        <x:f>IF(A200="",IF(COUNTA(B200:H200)&gt;0,1,0),(IF(COUNTIF($A$2:$A$201,A200)&gt;1,1,0)+IF(COUNTIF('Cohorts'!$A$2:$A$201,B200)&lt;&gt;1,1,0)+IF(OR(NOT(ISNUMBER(C200)),C200&lt;=0,C200&gt;J200),1,0)+IF(OR(NOT(ISNUMBER(F200)),F200&lt;0),1,0)+IF(OR(D200="",E200="",G200="",H200=""),1,0)))</x:f>
        <x:v>0</x:v>
      </x:c>
      <x:c r="J200" s="23" t="str">
        <x:f>IF(B200="","",IFERROR(INDEX('Cohorts'!$F$2:$F$201,MATCH(B200,'Cohorts'!$A$2:$A$201,0)),""))</x:f>
      </x:c>
    </x:row>
    <x:row r="201" ht="60" customHeight="1">
      <x:c r="A201" s="23"/>
      <x:c r="B201" s="23"/>
      <x:c r="C201" s="24"/>
      <x:c r="D201" s="23"/>
      <x:c r="E201" s="23"/>
      <x:c r="F201" s="27"/>
      <x:c r="G201" s="23"/>
      <x:c r="H201" s="23"/>
      <x:c r="I201" s="25" t="n">
        <x:f>IF(A201="",IF(COUNTA(B201:H201)&gt;0,1,0),(IF(COUNTIF($A$2:$A$201,A201)&gt;1,1,0)+IF(COUNTIF('Cohorts'!$A$2:$A$201,B201)&lt;&gt;1,1,0)+IF(OR(NOT(ISNUMBER(C201)),C201&lt;=0,C201&gt;J201),1,0)+IF(OR(NOT(ISNUMBER(F201)),F201&lt;0),1,0)+IF(OR(D201="",E201="",G201="",H201=""),1,0)))</x:f>
        <x:v>0</x:v>
      </x:c>
      <x:c r="J201" s="23" t="str">
        <x:f>IF(B201="","",IFERROR(INDEX('Cohorts'!$F$2:$F$201,MATCH(B201,'Cohorts'!$A$2:$A$201,0)),""))</x:f>
      </x:c>
    </x:row>
  </x:sheetData>
  <x:conditionalFormatting sqref="I2:I201">
    <x:cfRule type="cellIs" dxfId="3" priority="1" operator="greaterThan">
      <x:formula>0</x:formula>
    </x:cfRule>
  </x:conditionalFormatting>
  <x:dataValidations count="1">
    <x:dataValidation type="list" sqref="D2:D201">
      <x:formula1>"Service fee,Data,Software / infrastructure,Internal work,Other"</x:formula1>
    </x:dataValidation>
  </x:dataValidations>
  <x:pageMargins left="0.7" right="0.7" top="0.75" bottom="0.75" header="0.3" footer="0.3"/>
  <x:tableParts count="1">
    <x:tablePart xmlns:r="http://schemas.openxmlformats.org/officeDocument/2006/relationships" r:id="R2e9643cc516a4d31"/>
  </x:tableParts>
</x:worksheet>
</file>

<file path=xl/worksheets/sheet6.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49" hidden="0" customWidth="1"/>
    <x:col min="2" max="2" width="30"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25" customHeight="1">
      <x:c r="A1" s="12" t="str">
        <x:v>Outbound reporting dashboard</x:v>
      </x:c>
      <x:c r="B1" s="2"/>
      <x:c r="C1" s="2"/>
      <x:c r="D1" s="2"/>
      <x:c r="E1" s="2"/>
      <x:c r="F1" s="2"/>
      <x:c r="G1" s="2"/>
      <x:c r="H1" s="2"/>
      <x:c r="I1" s="2"/>
      <x:c r="J1" s="2"/>
    </x:row>
    <x:row r="2" ht="25" customHeight="1">
      <x:c r="A2" s="2" t="str">
        <x:v>Selected cohort — editable</x:v>
      </x:c>
      <x:c r="B2" s="6"/>
      <x:c r="C2" s="2"/>
      <x:c r="D2" s="2" t="str">
        <x:v>INPUTS: amber</x:v>
      </x:c>
      <x:c r="E2" s="2"/>
      <x:c r="F2" s="2"/>
      <x:c r="G2" s="2"/>
      <x:c r="H2" s="2"/>
      <x:c r="I2" s="2"/>
      <x:c r="J2" s="2"/>
    </x:row>
    <x:row r="3" ht="25" customHeight="1">
      <x:c r="A3" s="2" t="str">
        <x:v>Client alias</x:v>
      </x:c>
      <x:c r="B3" s="2" t="str">
        <x:f>IF($B$2="","",IFERROR(INDEX('Cohorts'!$B$2:$B$201,MATCH($B$2,'Cohorts'!$A$2:$A$201,0)),""))</x:f>
      </x:c>
      <x:c r="C3" s="2"/>
      <x:c r="D3" s="2" t="str">
        <x:v>FORMULAS: blue-grey</x:v>
      </x:c>
      <x:c r="E3" s="2"/>
      <x:c r="F3" s="2"/>
      <x:c r="G3" s="2"/>
      <x:c r="H3" s="2"/>
      <x:c r="I3" s="2"/>
      <x:c r="J3" s="2"/>
    </x:row>
    <x:row r="4" ht="25" customHeight="1">
      <x:c r="A4" s="2" t="str">
        <x:v>First-contact start</x:v>
      </x:c>
      <x:c r="B4" s="13" t="str">
        <x:f>IF($B$2="","",IFERROR(INDEX('Cohorts'!$D$2:$D$201,MATCH($B$2,'Cohorts'!$A$2:$A$201,0)),""))</x:f>
      </x:c>
      <x:c r="C4" s="2"/>
      <x:c r="D4" s="2" t="str">
        <x:v>WARNINGS: text + red</x:v>
      </x:c>
      <x:c r="E4" s="2"/>
      <x:c r="F4" s="2"/>
      <x:c r="G4" s="2"/>
      <x:c r="H4" s="2"/>
      <x:c r="I4" s="2"/>
      <x:c r="J4" s="2"/>
    </x:row>
    <x:row r="5" ht="25" customHeight="1">
      <x:c r="A5" s="2" t="str">
        <x:v>First-contact end</x:v>
      </x:c>
      <x:c r="B5" s="13" t="str">
        <x:f>IF($B$2="","",IFERROR(INDEX('Cohorts'!$E$2:$E$201,MATCH($B$2,'Cohorts'!$A$2:$A$201,0)),""))</x:f>
      </x:c>
      <x:c r="C5" s="2"/>
      <x:c r="D5" s="2"/>
      <x:c r="E5" s="2"/>
      <x:c r="F5" s="2"/>
      <x:c r="G5" s="2"/>
      <x:c r="H5" s="2"/>
      <x:c r="I5" s="2"/>
      <x:c r="J5" s="2"/>
    </x:row>
    <x:row r="6" ht="25" customHeight="1">
      <x:c r="A6" s="2" t="str">
        <x:v>Outcome cutoff</x:v>
      </x:c>
      <x:c r="B6" s="13" t="str">
        <x:f>IF($B$2="","",IFERROR(INDEX('Cohorts'!$F$2:$F$201,MATCH($B$2,'Cohorts'!$A$2:$A$201,0)),""))</x:f>
      </x:c>
      <x:c r="C6" s="2"/>
      <x:c r="D6" s="2"/>
      <x:c r="E6" s="2"/>
      <x:c r="F6" s="2"/>
      <x:c r="G6" s="2"/>
      <x:c r="H6" s="2"/>
      <x:c r="I6" s="2"/>
      <x:c r="J6" s="2"/>
    </x:row>
    <x:row r="7" ht="25" customHeight="1">
      <x:c r="A7" s="2" t="str">
        <x:v>Currency</x:v>
      </x:c>
      <x:c r="B7" s="2" t="str">
        <x:f>IF($B$2="","",IFERROR(INDEX('Cohorts'!$H$2:$H$201,MATCH($B$2,'Cohorts'!$A$2:$A$201,0)),""))</x:f>
      </x:c>
      <x:c r="C7" s="2"/>
      <x:c r="D7" s="2"/>
      <x:c r="E7" s="2"/>
      <x:c r="F7" s="2"/>
      <x:c r="G7" s="2"/>
      <x:c r="H7" s="2"/>
      <x:c r="I7" s="2"/>
      <x:c r="J7" s="2"/>
    </x:row>
    <x:row r="8" ht="25" customHeight="1">
      <x:c r="A8" s="2" t="str">
        <x:v>Cost data complete?</x:v>
      </x:c>
      <x:c r="B8" s="2" t="str">
        <x:f>IF($B$2="","",IFERROR(INDEX('Cohorts'!$R$2:$R$201,MATCH($B$2,'Cohorts'!$A$2:$A$201,0)),""))</x:f>
      </x:c>
      <x:c r="C8" s="2"/>
      <x:c r="D8" s="2"/>
      <x:c r="E8" s="2"/>
      <x:c r="F8" s="2"/>
      <x:c r="G8" s="2"/>
      <x:c r="H8" s="2"/>
      <x:c r="I8" s="2"/>
      <x:c r="J8" s="2"/>
    </x:row>
    <x:row r="9" ht="25" customHeight="1">
      <x:c r="A9" s="2"/>
      <x:c r="B9" s="2"/>
      <x:c r="C9" s="2"/>
      <x:c r="D9" s="2"/>
      <x:c r="E9" s="2"/>
      <x:c r="F9" s="2"/>
      <x:c r="G9" s="2"/>
      <x:c r="H9" s="2"/>
      <x:c r="I9" s="2"/>
      <x:c r="J9" s="2"/>
    </x:row>
    <x:row r="10" ht="25" customHeight="1">
      <x:c r="A10" s="2"/>
      <x:c r="B10" s="2"/>
      <x:c r="C10" s="2"/>
      <x:c r="D10" s="2"/>
      <x:c r="E10" s="2"/>
      <x:c r="F10" s="2"/>
      <x:c r="G10" s="2"/>
      <x:c r="H10" s="2"/>
      <x:c r="I10" s="2"/>
      <x:c r="J10" s="2"/>
    </x:row>
    <x:row r="11" ht="25" customHeight="1">
      <x:c r="A11" s="2"/>
      <x:c r="B11" s="2"/>
      <x:c r="C11" s="2"/>
      <x:c r="D11" s="2"/>
      <x:c r="E11" s="2"/>
      <x:c r="F11" s="2"/>
      <x:c r="G11" s="2"/>
      <x:c r="H11" s="2"/>
      <x:c r="I11" s="2"/>
      <x:c r="J11" s="2"/>
    </x:row>
    <x:row r="12" ht="25" customHeight="1">
      <x:c r="A12" s="2" t="str">
        <x:v>Unique contacted prospects</x:v>
      </x:c>
      <x:c r="B12" s="2" t="str">
        <x:f>IF($B$2="","",IF(OR($B$45&gt;0,COUNTIF('Cohorts'!$A$2:$A$201,$B$2)&lt;&gt;1),"Resolve data issues",IF(COUNTIFS('Cohorts'!$A$2:$A$201,$B$2,'Cohorts'!$I$2:$I$201,"&lt;&gt;")=0,"N/A",IFERROR(INDEX('Cohorts'!$I$2:$I$201,MATCH($B$2,'Cohorts'!$A$2:$A$201,0)),""))))</x:f>
      </x:c>
      <x:c r="C12" s="2"/>
      <x:c r="D12" s="2"/>
      <x:c r="E12" s="2"/>
      <x:c r="F12" s="2"/>
      <x:c r="G12" s="2"/>
      <x:c r="H12" s="2"/>
      <x:c r="I12" s="2"/>
      <x:c r="J12" s="2"/>
    </x:row>
    <x:row r="13" ht="25" customHeight="1">
      <x:c r="A13" s="2" t="str">
        <x:v>Unique email-contacted prospects</x:v>
      </x:c>
      <x:c r="B13" s="2" t="str">
        <x:f>IF($B$2="","",IF(OR($B$45&gt;0,COUNTIF('Cohorts'!$A$2:$A$201,$B$2)&lt;&gt;1),"Resolve data issues",IF(COUNTIFS('Cohorts'!$A$2:$A$201,$B$2,'Cohorts'!$J$2:$J$201,"&lt;&gt;")=0,"N/A",IFERROR(INDEX('Cohorts'!$J$2:$J$201,MATCH($B$2,'Cohorts'!$A$2:$A$201,0)),""))))</x:f>
      </x:c>
      <x:c r="C13" s="2"/>
      <x:c r="D13" s="2"/>
      <x:c r="E13" s="2"/>
      <x:c r="F13" s="2"/>
      <x:c r="G13" s="2"/>
      <x:c r="H13" s="2"/>
      <x:c r="I13" s="2"/>
      <x:c r="J13" s="2"/>
    </x:row>
    <x:row r="14" ht="25" customHeight="1">
      <x:c r="A14" s="2" t="str">
        <x:v>Unique email-delivered recipients</x:v>
      </x:c>
      <x:c r="B14" s="2" t="str">
        <x:f>IF($B$2="","",IF(OR($B$45&gt;0,COUNTIF('Cohorts'!$A$2:$A$201,$B$2)&lt;&gt;1),"Resolve data issues",IF(COUNTIFS('Cohorts'!$A$2:$A$201,$B$2,'Cohorts'!$K$2:$K$201,"&lt;&gt;")=0,"N/A",IFERROR(INDEX('Cohorts'!$K$2:$K$201,MATCH($B$2,'Cohorts'!$A$2:$A$201,0)),""))))</x:f>
      </x:c>
      <x:c r="C14" s="2"/>
      <x:c r="D14" s="2"/>
      <x:c r="E14" s="2"/>
      <x:c r="F14" s="2"/>
      <x:c r="G14" s="2"/>
      <x:c r="H14" s="2"/>
      <x:c r="I14" s="2"/>
      <x:c r="J14" s="2"/>
    </x:row>
    <x:row r="15" ht="25" customHeight="1">
      <x:c r="A15" s="2" t="str">
        <x:v>Unique human repliers</x:v>
      </x:c>
      <x:c r="B15" s="2" t="str">
        <x:f>IF($B$2="","",IF(OR($B$45&gt;0,COUNTIF('Cohorts'!$A$2:$A$201,$B$2)&lt;&gt;1),"Resolve data issues",IF(COUNTIFS('Cohorts'!$A$2:$A$201,$B$2,'Cohorts'!$L$2:$L$201,"&lt;&gt;")=0,"N/A",IFERROR(INDEX('Cohorts'!$L$2:$L$201,MATCH($B$2,'Cohorts'!$A$2:$A$201,0)),""))))</x:f>
      </x:c>
      <x:c r="C15" s="2"/>
      <x:c r="D15" s="2"/>
      <x:c r="E15" s="2"/>
      <x:c r="F15" s="2"/>
      <x:c r="G15" s="2"/>
      <x:c r="H15" s="2"/>
      <x:c r="I15" s="2"/>
      <x:c r="J15" s="2"/>
    </x:row>
    <x:row r="16" ht="25" customHeight="1">
      <x:c r="A16" s="2" t="str">
        <x:v>Unique positive repliers</x:v>
      </x:c>
      <x:c r="B16" s="2" t="str">
        <x:f>IF($B$2="","",IF(OR($B$45&gt;0,COUNTIF('Cohorts'!$A$2:$A$201,$B$2)&lt;&gt;1),"Resolve data issues",IF(COUNTIFS('Cohorts'!$A$2:$A$201,$B$2,'Cohorts'!$M$2:$M$201,"&lt;&gt;")=0,"N/A",IFERROR(INDEX('Cohorts'!$M$2:$M$201,MATCH($B$2,'Cohorts'!$A$2:$A$201,0)),""))))</x:f>
      </x:c>
      <x:c r="C16" s="2"/>
      <x:c r="D16" s="2"/>
      <x:c r="E16" s="2"/>
      <x:c r="F16" s="2"/>
      <x:c r="G16" s="2"/>
      <x:c r="H16" s="2"/>
      <x:c r="I16" s="2"/>
      <x:c r="J16" s="2"/>
    </x:row>
    <x:row r="17" ht="25" customHeight="1">
      <x:c r="A17" s="2" t="str">
        <x:v>Positive repliers credited with a later booking</x:v>
      </x:c>
      <x:c r="B17" s="2" t="str">
        <x:f>IF($B$2="","",IF(OR($B$45&gt;0,COUNTIF('Cohorts'!$A$2:$A$201,$B$2)&lt;&gt;1),"Resolve data issues",IF(COUNTIFS('Cohorts'!$A$2:$A$201,$B$2,'Cohorts'!$N$2:$N$201,"&lt;&gt;")=0,"N/A",IFERROR(INDEX('Cohorts'!$N$2:$N$201,MATCH($B$2,'Cohorts'!$A$2:$A$201,0)),""))))</x:f>
      </x:c>
      <x:c r="C17" s="2"/>
      <x:c r="D17" s="2"/>
      <x:c r="E17" s="2"/>
      <x:c r="F17" s="2"/>
      <x:c r="G17" s="2"/>
      <x:c r="H17" s="2"/>
      <x:c r="I17" s="2"/>
      <x:c r="J17" s="2"/>
    </x:row>
    <x:row r="18" ht="25" customHeight="1">
      <x:c r="A18" s="2"/>
      <x:c r="B18" s="2"/>
      <x:c r="C18" s="2"/>
      <x:c r="D18" s="2"/>
      <x:c r="E18" s="2"/>
      <x:c r="F18" s="2"/>
      <x:c r="G18" s="2"/>
      <x:c r="H18" s="2"/>
      <x:c r="I18" s="2"/>
      <x:c r="J18" s="2"/>
    </x:row>
    <x:row r="19" ht="25" customHeight="1">
      <x:c r="A19" s="2"/>
      <x:c r="B19" s="2"/>
      <x:c r="C19" s="2"/>
      <x:c r="D19" s="2"/>
      <x:c r="E19" s="2"/>
      <x:c r="F19" s="2"/>
      <x:c r="G19" s="2"/>
      <x:c r="H19" s="2"/>
      <x:c r="I19" s="2"/>
      <x:c r="J19" s="2"/>
    </x:row>
    <x:row r="20" ht="25" customHeight="1">
      <x:c r="A20" s="2" t="str">
        <x:v>Booked first meetings</x:v>
      </x:c>
      <x:c r="B20" s="2" t="str">
        <x:f>IF($B$2="","",IF(OR($B$45&gt;0,COUNTIF('Cohorts'!$A$2:$A$201,$B$2)&lt;&gt;1),"Resolve data issues",COUNTIFS('Meetings'!$B$2:$B$201,$B$2,'Meetings'!$A$2:$A$201,"&lt;&gt;",'Meetings'!$D$2:$D$201,"&gt;0",'Meetings'!$D$2:$D$201,"&lt;="&amp;$B$6)))</x:f>
      </x:c>
      <x:c r="C20" s="2"/>
      <x:c r="D20" s="2"/>
      <x:c r="E20" s="2"/>
      <x:c r="F20" s="2"/>
      <x:c r="G20" s="2"/>
      <x:c r="H20" s="2"/>
      <x:c r="I20" s="2"/>
      <x:c r="J20" s="2"/>
    </x:row>
    <x:row r="21" ht="25" customHeight="1">
      <x:c r="A21" s="2" t="str">
        <x:v>Held first meetings</x:v>
      </x:c>
      <x:c r="B21" s="2" t="str">
        <x:f>IF($B$2="","",IF(OR($B$45&gt;0,COUNTIF('Cohorts'!$A$2:$A$201,$B$2)&lt;&gt;1),"Resolve data issues",COUNTIFS('Meetings'!$B$2:$B$201,$B$2,'Meetings'!$A$2:$A$201,"&lt;&gt;",'Meetings'!$D$2:$D$201,"&gt;0",'Meetings'!$D$2:$D$201,"&lt;="&amp;$B$6,'Meetings'!$G$2:$G$201,"Held",'Meetings'!$F$2:$F$201,"&gt;0",'Meetings'!$F$2:$F$201,"&lt;="&amp;$B$6)))</x:f>
      </x:c>
      <x:c r="C21" s="2"/>
      <x:c r="D21" s="2"/>
      <x:c r="E21" s="2"/>
      <x:c r="F21" s="2"/>
      <x:c r="G21" s="2"/>
      <x:c r="H21" s="2"/>
      <x:c r="I21" s="2"/>
      <x:c r="J21" s="2"/>
    </x:row>
    <x:row r="22" ht="25" customHeight="1">
      <x:c r="A22" s="2" t="str">
        <x:v>Qualified-held meetings</x:v>
      </x:c>
      <x:c r="B22" s="2" t="str">
        <x:f>IF($B$2="","",IF(OR($B$45&gt;0,COUNTIF('Cohorts'!$A$2:$A$201,$B$2)&lt;&gt;1),"Resolve data issues",COUNTIFS('Meetings'!$B$2:$B$201,$B$2,'Meetings'!$A$2:$A$201,"&lt;&gt;",'Meetings'!$D$2:$D$201,"&gt;0",'Meetings'!$D$2:$D$201,"&lt;="&amp;$B$6,'Meetings'!$G$2:$G$201,"Held",'Meetings'!$F$2:$F$201,"&gt;0",'Meetings'!$F$2:$F$201,"&lt;="&amp;$B$6,'Meetings'!$H$2:$H$201,"Passed")))</x:f>
      </x:c>
      <x:c r="C22" s="2"/>
      <x:c r="D22" s="2"/>
      <x:c r="E22" s="2"/>
      <x:c r="F22" s="2"/>
      <x:c r="G22" s="2"/>
      <x:c r="H22" s="2"/>
      <x:c r="I22" s="2"/>
      <x:c r="J22" s="2"/>
    </x:row>
    <x:row r="23" ht="25" customHeight="1">
      <x:c r="A23" s="2" t="str">
        <x:v>Sales-accepted held meetings</x:v>
      </x:c>
      <x:c r="B23" s="2" t="str">
        <x:f>IF($B$2="","",IF(OR($B$45&gt;0,COUNTIF('Cohorts'!$A$2:$A$201,$B$2)&lt;&gt;1),"Resolve data issues",COUNTIFS('Meetings'!$B$2:$B$201,$B$2,'Meetings'!$A$2:$A$201,"&lt;&gt;",'Meetings'!$D$2:$D$201,"&gt;0",'Meetings'!$D$2:$D$201,"&lt;="&amp;$B$6,'Meetings'!$G$2:$G$201,"Held",'Meetings'!$F$2:$F$201,"&gt;0",'Meetings'!$F$2:$F$201,"&lt;="&amp;$B$6,'Meetings'!$J$2:$J$201,"Accepted")))</x:f>
      </x:c>
      <x:c r="C23" s="2"/>
      <x:c r="D23" s="2"/>
      <x:c r="E23" s="2"/>
      <x:c r="F23" s="2"/>
      <x:c r="G23" s="2"/>
      <x:c r="H23" s="2"/>
      <x:c r="I23" s="2"/>
      <x:c r="J23" s="2"/>
    </x:row>
    <x:row r="24" ht="25" customHeight="1">
      <x:c r="A24" s="2" t="str">
        <x:v>Rejected held meetings</x:v>
      </x:c>
      <x:c r="B24" s="2" t="str">
        <x:f>IF($B$2="","",IF(OR($B$45&gt;0,COUNTIF('Cohorts'!$A$2:$A$201,$B$2)&lt;&gt;1),"Resolve data issues",COUNTIFS('Meetings'!$B$2:$B$201,$B$2,'Meetings'!$A$2:$A$201,"&lt;&gt;",'Meetings'!$D$2:$D$201,"&gt;0",'Meetings'!$D$2:$D$201,"&lt;="&amp;$B$6,'Meetings'!$G$2:$G$201,"Held",'Meetings'!$F$2:$F$201,"&gt;0",'Meetings'!$F$2:$F$201,"&lt;="&amp;$B$6,'Meetings'!$J$2:$J$201,"Rejected")))</x:f>
      </x:c>
      <x:c r="C24" s="2"/>
      <x:c r="D24" s="2"/>
      <x:c r="E24" s="2"/>
      <x:c r="F24" s="2"/>
      <x:c r="G24" s="2"/>
      <x:c r="H24" s="2"/>
      <x:c r="I24" s="2"/>
      <x:c r="J24" s="2"/>
    </x:row>
    <x:row r="25" ht="25" customHeight="1">
      <x:c r="A25" s="2" t="str">
        <x:v>Held meetings pending review</x:v>
      </x:c>
      <x:c r="B25" s="2" t="str">
        <x:f>IF($B$2="","",IF(OR($B$45&gt;0,COUNTIF('Cohorts'!$A$2:$A$201,$B$2)&lt;&gt;1),"Resolve data issues",B21-B23-B24))</x:f>
      </x:c>
      <x:c r="C25" s="2"/>
      <x:c r="D25" s="2"/>
      <x:c r="E25" s="2"/>
      <x:c r="F25" s="2"/>
      <x:c r="G25" s="2"/>
      <x:c r="H25" s="2"/>
      <x:c r="I25" s="2"/>
      <x:c r="J25" s="2"/>
    </x:row>
    <x:row r="26" ht="25" customHeight="1">
      <x:c r="A26" s="2" t="str">
        <x:v>Booked but not held</x:v>
      </x:c>
      <x:c r="B26" s="2" t="str">
        <x:f>IF($B$2="","",IF(OR($B$45&gt;0,COUNTIF('Cohorts'!$A$2:$A$201,$B$2)&lt;&gt;1),"Resolve data issues",B20-B21))</x:f>
      </x:c>
      <x:c r="C26" s="2"/>
      <x:c r="D26" s="2"/>
      <x:c r="E26" s="2"/>
      <x:c r="F26" s="2"/>
      <x:c r="G26" s="2"/>
      <x:c r="H26" s="2"/>
      <x:c r="I26" s="2"/>
      <x:c r="J26" s="2"/>
    </x:row>
    <x:row r="27" ht="25" customHeight="1">
      <x:c r="A27" s="2"/>
      <x:c r="B27" s="2"/>
      <x:c r="C27" s="2"/>
      <x:c r="D27" s="2"/>
      <x:c r="E27" s="2"/>
      <x:c r="F27" s="2"/>
      <x:c r="G27" s="2"/>
      <x:c r="H27" s="2"/>
      <x:c r="I27" s="2"/>
      <x:c r="J27" s="2"/>
    </x:row>
    <x:row r="28" ht="25" customHeight="1">
      <x:c r="A28" s="2"/>
      <x:c r="B28" s="2"/>
      <x:c r="C28" s="2"/>
      <x:c r="D28" s="2"/>
      <x:c r="E28" s="2"/>
      <x:c r="F28" s="2"/>
      <x:c r="G28" s="2"/>
      <x:c r="H28" s="2"/>
      <x:c r="I28" s="2"/>
      <x:c r="J28" s="2"/>
    </x:row>
    <x:row r="29" ht="25" customHeight="1">
      <x:c r="A29" s="2" t="str">
        <x:v>Eligible opportunities created</x:v>
      </x:c>
      <x:c r="B29" s="2" t="str">
        <x:f>IF($B$2="","",IF(OR($B$45&gt;0,COUNTIF('Cohorts'!$A$2:$A$201,$B$2)&lt;&gt;1),"Resolve data issues",COUNTIFS('Opportunities'!$C$2:$C$201,$B$2,'Opportunities'!$A$2:$A$201,"&lt;&gt;",'Opportunities'!$D$2:$D$201,"&gt;0",'Opportunities'!$D$2:$D$201,"&lt;="&amp;$B$6)))</x:f>
      </x:c>
      <x:c r="C29" s="2"/>
      <x:c r="D29" s="2"/>
      <x:c r="E29" s="2"/>
      <x:c r="F29" s="2"/>
      <x:c r="G29" s="2"/>
      <x:c r="H29" s="2"/>
      <x:c r="I29" s="2"/>
      <x:c r="J29" s="2"/>
    </x:row>
    <x:row r="30" ht="25" customHeight="1">
      <x:c r="A30" s="2" t="str">
        <x:v>Won opportunities</x:v>
      </x:c>
      <x:c r="B30" s="2" t="str">
        <x:f>IF($B$2="","",IF(OR($B$45&gt;0,COUNTIF('Cohorts'!$A$2:$A$201,$B$2)&lt;&gt;1),"Resolve data issues",COUNTIFS('Opportunities'!$C$2:$C$201,$B$2,'Opportunities'!$A$2:$A$201,"&lt;&gt;",'Opportunities'!$D$2:$D$201,"&gt;0",'Opportunities'!$D$2:$D$201,"&lt;="&amp;$B$6,'Opportunities'!$E$2:$E$201,"Won",'Opportunities'!$H$2:$H$201,"&gt;0",'Opportunities'!$H$2:$H$201,"&lt;="&amp;$B$6)))</x:f>
      </x:c>
      <x:c r="C30" s="2"/>
      <x:c r="D30" s="2"/>
      <x:c r="E30" s="2"/>
      <x:c r="F30" s="2"/>
      <x:c r="G30" s="2"/>
      <x:c r="H30" s="2"/>
      <x:c r="I30" s="2"/>
      <x:c r="J30" s="2"/>
    </x:row>
    <x:row r="31" ht="25" customHeight="1">
      <x:c r="A31" s="2" t="str">
        <x:v>Lost opportunities</x:v>
      </x:c>
      <x:c r="B31" s="2" t="str">
        <x:f>IF($B$2="","",IF(OR($B$45&gt;0,COUNTIF('Cohorts'!$A$2:$A$201,$B$2)&lt;&gt;1),"Resolve data issues",COUNTIFS('Opportunities'!$C$2:$C$201,$B$2,'Opportunities'!$A$2:$A$201,"&lt;&gt;",'Opportunities'!$D$2:$D$201,"&gt;0",'Opportunities'!$D$2:$D$201,"&lt;="&amp;$B$6,'Opportunities'!$E$2:$E$201,"Lost",'Opportunities'!$H$2:$H$201,"&gt;0",'Opportunities'!$H$2:$H$201,"&lt;="&amp;$B$6)))</x:f>
      </x:c>
      <x:c r="C31" s="2"/>
      <x:c r="D31" s="2"/>
      <x:c r="E31" s="2"/>
      <x:c r="F31" s="2"/>
      <x:c r="G31" s="2"/>
      <x:c r="H31" s="2"/>
      <x:c r="I31" s="2"/>
      <x:c r="J31" s="2"/>
    </x:row>
    <x:row r="32" ht="25" customHeight="1">
      <x:c r="A32" s="2" t="str">
        <x:v>Open opportunities</x:v>
      </x:c>
      <x:c r="B32" s="2" t="str">
        <x:f>IF($B$2="","",IF(OR($B$45&gt;0,COUNTIF('Cohorts'!$A$2:$A$201,$B$2)&lt;&gt;1),"Resolve data issues",B29-B30-B31))</x:f>
      </x:c>
      <x:c r="C32" s="2"/>
      <x:c r="D32" s="2"/>
      <x:c r="E32" s="2"/>
      <x:c r="F32" s="2"/>
      <x:c r="G32" s="2"/>
      <x:c r="H32" s="2"/>
      <x:c r="I32" s="2"/>
      <x:c r="J32" s="2"/>
    </x:row>
    <x:row r="33" ht="25" customHeight="1">
      <x:c r="A33" s="2" t="str">
        <x:v>Opportunities missing an initial value</x:v>
      </x:c>
      <x:c r="B33" s="2" t="str">
        <x:f>IF($B$2="","",IF(OR($B$45&gt;0,COUNTIF('Cohorts'!$A$2:$A$201,$B$2)&lt;&gt;1),"Resolve data issues",B29-COUNTIFS('Opportunities'!$C$2:$C$201,$B$2,'Opportunities'!$A$2:$A$201,"&lt;&gt;",'Opportunities'!$D$2:$D$201,"&gt;0",'Opportunities'!$D$2:$D$201,"&lt;="&amp;$B$6,'Opportunities'!$F$2:$F$201,"&lt;&gt;",'Opportunities'!$F$2:$F$201,"&gt;=0")))</x:f>
      </x:c>
      <x:c r="C33" s="2"/>
      <x:c r="D33" s="2"/>
      <x:c r="E33" s="2"/>
      <x:c r="F33" s="2"/>
      <x:c r="G33" s="2"/>
      <x:c r="H33" s="2"/>
      <x:c r="I33" s="2"/>
      <x:c r="J33" s="2"/>
    </x:row>
    <x:row r="34" ht="25" customHeight="1">
      <x:c r="A34" s="2" t="str">
        <x:v>Known initial opportunity value</x:v>
      </x:c>
      <x:c r="B34" s="15" t="str">
        <x:f>IF($B$2="","",IF(OR($B$45&gt;0,COUNTIF('Cohorts'!$A$2:$A$201,$B$2)&lt;&gt;1),"Resolve data issues",IF(COUNTIFS('Opportunities'!$C$2:$C$201,$B$2,'Opportunities'!$A$2:$A$201,"&lt;&gt;",'Opportunities'!$D$2:$D$201,"&gt;0",'Opportunities'!$D$2:$D$201,"&lt;="&amp;$B$6,'Opportunities'!$F$2:$F$201,"&lt;&gt;",'Opportunities'!$F$2:$F$201,"&gt;=0")=0,"Not recorded",SUMIFS('Opportunities'!$F$2:$F$201,'Opportunities'!$C$2:$C$201,$B$2,'Opportunities'!$A$2:$A$201,"&lt;&gt;",'Opportunities'!$D$2:$D$201,"&gt;0",'Opportunities'!$D$2:$D$201,"&lt;="&amp;$B$6))))</x:f>
      </x:c>
      <x:c r="C34" s="2" t="str">
        <x:f>IF($B$2="","",IF(OR($B$45&gt;0,COUNTIF('Cohorts'!$A$2:$A$201,$B$2)&lt;&gt;1),"Resolve data issues",IF(COUNTIFS('Opportunities'!$C$2:$C$201,$B$2,'Opportunities'!$A$2:$A$201,"&lt;&gt;",'Opportunities'!$D$2:$D$201,"&gt;0",'Opportunities'!$D$2:$D$201,"&lt;="&amp;$B$6,'Opportunities'!$F$2:$F$201,"&lt;&gt;",'Opportunities'!$F$2:$F$201,"&gt;=0")&lt;B29,"Partial coverage","Complete coverage")))</x:f>
      </x:c>
      <x:c r="D34" s="2"/>
      <x:c r="E34" s="2"/>
      <x:c r="F34" s="2"/>
      <x:c r="G34" s="2"/>
      <x:c r="H34" s="2"/>
      <x:c r="I34" s="2"/>
      <x:c r="J34" s="2"/>
    </x:row>
    <x:row r="35" ht="25" customHeight="1">
      <x:c r="A35" s="2" t="str">
        <x:v>Known signed contract value — won</x:v>
      </x:c>
      <x:c r="B35" s="15" t="str">
        <x:f>IF($B$2="","",IF(OR($B$45&gt;0,COUNTIF('Cohorts'!$A$2:$A$201,$B$2)&lt;&gt;1),"Resolve data issues",IF(COUNTIFS('Opportunities'!$C$2:$C$201,$B$2,'Opportunities'!$A$2:$A$201,"&lt;&gt;",'Opportunities'!$D$2:$D$201,"&gt;0",'Opportunities'!$D$2:$D$201,"&lt;="&amp;$B$6,'Opportunities'!$E$2:$E$201,"Won",'Opportunities'!$I$2:$I$201,"&lt;&gt;",'Opportunities'!$I$2:$I$201,"&gt;=0")=0,"Not recorded",SUMIFS('Opportunities'!$I$2:$I$201,'Opportunities'!$C$2:$C$201,$B$2,'Opportunities'!$A$2:$A$201,"&lt;&gt;",'Opportunities'!$D$2:$D$201,"&gt;0",'Opportunities'!$D$2:$D$201,"&lt;="&amp;$B$6,'Opportunities'!$E$2:$E$201,"Won"))))</x:f>
      </x:c>
      <x:c r="C35" s="2" t="str">
        <x:f>IF($B$2="","",IF(OR($B$45&gt;0,COUNTIF('Cohorts'!$A$2:$A$201,$B$2)&lt;&gt;1),"Resolve data issues",IF(COUNTIFS('Opportunities'!$C$2:$C$201,$B$2,'Opportunities'!$A$2:$A$201,"&lt;&gt;",'Opportunities'!$D$2:$D$201,"&gt;0",'Opportunities'!$D$2:$D$201,"&lt;="&amp;$B$6,'Opportunities'!$E$2:$E$201,"Won",'Opportunities'!$I$2:$I$201,"&lt;&gt;",'Opportunities'!$I$2:$I$201,"&gt;=0")&lt;B30,"Partial coverage","Complete coverage")))</x:f>
      </x:c>
      <x:c r="D35" s="2"/>
      <x:c r="E35" s="2"/>
      <x:c r="F35" s="2"/>
      <x:c r="G35" s="2"/>
      <x:c r="H35" s="2"/>
      <x:c r="I35" s="2"/>
      <x:c r="J35" s="2"/>
    </x:row>
    <x:row r="36" ht="25" customHeight="1">
      <x:c r="A36" s="2" t="str">
        <x:v>Known recognised revenue — won</x:v>
      </x:c>
      <x:c r="B36" s="15" t="str">
        <x:f>IF($B$2="","",IF(OR($B$45&gt;0,COUNTIF('Cohorts'!$A$2:$A$201,$B$2)&lt;&gt;1),"Resolve data issues",IF(COUNTIFS('Opportunities'!$C$2:$C$201,$B$2,'Opportunities'!$A$2:$A$201,"&lt;&gt;",'Opportunities'!$D$2:$D$201,"&gt;0",'Opportunities'!$D$2:$D$201,"&lt;="&amp;$B$6,'Opportunities'!$E$2:$E$201,"Won",'Opportunities'!$J$2:$J$201,"&lt;&gt;",'Opportunities'!$J$2:$J$201,"&gt;=0")=0,"Not recorded",SUMIFS('Opportunities'!$J$2:$J$201,'Opportunities'!$C$2:$C$201,$B$2,'Opportunities'!$A$2:$A$201,"&lt;&gt;",'Opportunities'!$D$2:$D$201,"&gt;0",'Opportunities'!$D$2:$D$201,"&lt;="&amp;$B$6,'Opportunities'!$E$2:$E$201,"Won"))))</x:f>
      </x:c>
      <x:c r="C36" s="2" t="str">
        <x:f>IF($B$2="","",IF(OR($B$45&gt;0,COUNTIF('Cohorts'!$A$2:$A$201,$B$2)&lt;&gt;1),"Resolve data issues",IF(COUNTIFS('Opportunities'!$C$2:$C$201,$B$2,'Opportunities'!$A$2:$A$201,"&lt;&gt;",'Opportunities'!$D$2:$D$201,"&gt;0",'Opportunities'!$D$2:$D$201,"&lt;="&amp;$B$6,'Opportunities'!$E$2:$E$201,"Won",'Opportunities'!$J$2:$J$201,"&lt;&gt;",'Opportunities'!$J$2:$J$201,"&gt;=0")&lt;B30,"Partial coverage","Complete coverage")))</x:f>
      </x:c>
      <x:c r="D36" s="2"/>
      <x:c r="E36" s="2"/>
      <x:c r="F36" s="2"/>
      <x:c r="G36" s="2"/>
      <x:c r="H36" s="2"/>
      <x:c r="I36" s="2"/>
      <x:c r="J36" s="2"/>
    </x:row>
    <x:row r="37" ht="25" customHeight="1">
      <x:c r="A37" s="2" t="str">
        <x:v>Known collected cash — won</x:v>
      </x:c>
      <x:c r="B37" s="15" t="str">
        <x:f>IF($B$2="","",IF(OR($B$45&gt;0,COUNTIF('Cohorts'!$A$2:$A$201,$B$2)&lt;&gt;1),"Resolve data issues",IF(COUNTIFS('Opportunities'!$C$2:$C$201,$B$2,'Opportunities'!$A$2:$A$201,"&lt;&gt;",'Opportunities'!$D$2:$D$201,"&gt;0",'Opportunities'!$D$2:$D$201,"&lt;="&amp;$B$6,'Opportunities'!$E$2:$E$201,"Won",'Opportunities'!$K$2:$K$201,"&lt;&gt;",'Opportunities'!$K$2:$K$201,"&gt;=0")=0,"Not recorded",SUMIFS('Opportunities'!$K$2:$K$201,'Opportunities'!$C$2:$C$201,$B$2,'Opportunities'!$A$2:$A$201,"&lt;&gt;",'Opportunities'!$D$2:$D$201,"&gt;0",'Opportunities'!$D$2:$D$201,"&lt;="&amp;$B$6,'Opportunities'!$E$2:$E$201,"Won"))))</x:f>
      </x:c>
      <x:c r="C37" s="2" t="str">
        <x:f>IF($B$2="","",IF(OR($B$45&gt;0,COUNTIF('Cohorts'!$A$2:$A$201,$B$2)&lt;&gt;1),"Resolve data issues",IF(COUNTIFS('Opportunities'!$C$2:$C$201,$B$2,'Opportunities'!$A$2:$A$201,"&lt;&gt;",'Opportunities'!$D$2:$D$201,"&gt;0",'Opportunities'!$D$2:$D$201,"&lt;="&amp;$B$6,'Opportunities'!$E$2:$E$201,"Won",'Opportunities'!$K$2:$K$201,"&lt;&gt;",'Opportunities'!$K$2:$K$201,"&gt;=0")&lt;B30,"Partial coverage","Complete coverage")))</x:f>
      </x:c>
      <x:c r="D37" s="2"/>
      <x:c r="E37" s="2"/>
      <x:c r="F37" s="2"/>
      <x:c r="G37" s="2"/>
      <x:c r="H37" s="2"/>
      <x:c r="I37" s="2"/>
      <x:c r="J37" s="2"/>
    </x:row>
    <x:row r="38" ht="25" customHeight="1">
      <x:c r="A38" s="2"/>
      <x:c r="B38" s="15"/>
      <x:c r="C38" s="2"/>
      <x:c r="D38" s="2"/>
      <x:c r="E38" s="2"/>
      <x:c r="F38" s="2"/>
      <x:c r="G38" s="2"/>
      <x:c r="H38" s="2"/>
      <x:c r="I38" s="2"/>
      <x:c r="J38" s="2"/>
    </x:row>
    <x:row r="39" ht="25" customHeight="1">
      <x:c r="A39" s="2"/>
      <x:c r="B39" s="15"/>
      <x:c r="C39" s="2"/>
      <x:c r="D39" s="2"/>
      <x:c r="E39" s="2"/>
      <x:c r="F39" s="2"/>
      <x:c r="G39" s="2"/>
      <x:c r="H39" s="2"/>
      <x:c r="I39" s="2"/>
      <x:c r="J39" s="2"/>
    </x:row>
    <x:row r="40" ht="25" customHeight="1">
      <x:c r="A40" s="2" t="str">
        <x:v>Complete allocated programme cost</x:v>
      </x:c>
      <x:c r="B40" s="15" t="str">
        <x:f>IF($B$2="","",IF(OR($B$45&gt;0,COUNTIF('Cohorts'!$A$2:$A$201,$B$2)&lt;&gt;1),"Resolve data issues",IF(OR(B8&lt;&gt;"Yes",COUNTIF('Costs'!$B$2:$B$201,B2)=0),"N/A",SUMIFS('Costs'!$F$2:$F$201,'Costs'!$B$2:$B$201,$B$2,'Costs'!$C$2:$C$201,"&gt;0",'Costs'!$C$2:$C$201,"&lt;="&amp;$B$6))))</x:f>
      </x:c>
      <x:c r="C40" s="2"/>
      <x:c r="D40" s="2"/>
      <x:c r="E40" s="2"/>
      <x:c r="F40" s="2"/>
      <x:c r="G40" s="2"/>
      <x:c r="H40" s="2"/>
      <x:c r="I40" s="2"/>
      <x:c r="J40" s="2"/>
    </x:row>
    <x:row r="41" ht="25" customHeight="1">
      <x:c r="A41" s="2" t="str">
        <x:v>Cost per held meeting</x:v>
      </x:c>
      <x:c r="B41" s="15" t="str">
        <x:f>IF($B$2="","",IF(OR($B$45&gt;0,COUNTIF('Cohorts'!$A$2:$A$201,$B$2)&lt;&gt;1),"Resolve data issues",IF(OR(NOT(ISNUMBER(B40)),NOT(ISNUMBER(B21)),B21=0),"N/A",B40/B21)))</x:f>
      </x:c>
      <x:c r="C41" s="2"/>
      <x:c r="D41" s="2"/>
      <x:c r="E41" s="2"/>
      <x:c r="F41" s="2"/>
      <x:c r="G41" s="2"/>
      <x:c r="H41" s="2"/>
      <x:c r="I41" s="2"/>
      <x:c r="J41" s="2"/>
    </x:row>
    <x:row r="42" ht="25" customHeight="1">
      <x:c r="A42" s="2" t="str">
        <x:v>Cost per accepted held meeting</x:v>
      </x:c>
      <x:c r="B42" s="15" t="str">
        <x:f>IF($B$2="","",IF(OR($B$45&gt;0,COUNTIF('Cohorts'!$A$2:$A$201,$B$2)&lt;&gt;1),"Resolve data issues",IF(OR(NOT(ISNUMBER(B40)),NOT(ISNUMBER(B23)),B23=0),"N/A",B40/B23)))</x:f>
      </x:c>
      <x:c r="C42" s="2"/>
      <x:c r="D42" s="2"/>
      <x:c r="E42" s="2"/>
      <x:c r="F42" s="2"/>
      <x:c r="G42" s="2"/>
      <x:c r="H42" s="2"/>
      <x:c r="I42" s="2"/>
      <x:c r="J42" s="2"/>
    </x:row>
    <x:row r="43" ht="25" customHeight="1">
      <x:c r="A43" s="2" t="str">
        <x:v>Cost per opportunity</x:v>
      </x:c>
      <x:c r="B43" s="15" t="str">
        <x:f>IF($B$2="","",IF(OR($B$45&gt;0,COUNTIF('Cohorts'!$A$2:$A$201,$B$2)&lt;&gt;1),"Resolve data issues",IF(OR(NOT(ISNUMBER(B40)),NOT(ISNUMBER(B29)),B29=0),"N/A",B40/B29)))</x:f>
      </x:c>
      <x:c r="C43" s="2"/>
      <x:c r="D43" s="2"/>
      <x:c r="E43" s="2"/>
      <x:c r="F43" s="2"/>
      <x:c r="G43" s="2"/>
      <x:c r="H43" s="2"/>
      <x:c r="I43" s="2"/>
      <x:c r="J43" s="2"/>
    </x:row>
    <x:row r="44" ht="25" customHeight="1">
      <x:c r="A44" s="2"/>
      <x:c r="B44" s="2"/>
      <x:c r="C44" s="2"/>
      <x:c r="D44" s="2"/>
      <x:c r="E44" s="2"/>
      <x:c r="F44" s="2"/>
      <x:c r="G44" s="2"/>
      <x:c r="H44" s="2"/>
      <x:c r="I44" s="2"/>
      <x:c r="J44" s="2"/>
    </x:row>
    <x:row r="45" ht="25" customHeight="1">
      <x:c r="A45" s="2" t="str">
        <x:v>Data-quality issue count — all input rows</x:v>
      </x:c>
      <x:c r="B45" s="2" t="str">
        <x:f>IF($B$2="","",SUM('Cohorts'!$S$2:$S$201,'Meetings'!$Q$2:$Q$201,'Opportunities'!$P$2:$P$201,'Costs'!$I$2:$I$201))</x:f>
      </x:c>
      <x:c r="C45" s="2"/>
      <x:c r="D45" s="2"/>
      <x:c r="E45" s="2"/>
      <x:c r="F45" s="2"/>
      <x:c r="G45" s="2"/>
      <x:c r="H45" s="2"/>
      <x:c r="I45" s="2"/>
      <x:c r="J45" s="2"/>
    </x:row>
    <x:row r="46" ht="46" customHeight="1">
      <x:c r="A46" s="14" t="str">
        <x:v>Data readiness</x:v>
      </x:c>
      <x:c r="B46" s="14" t="str">
        <x:f>IF(B2="","Select a cohort",IF(COUNTIF(Cohorts!$A$2:$A$201,B2)&lt;&gt;1,"Resolve selected cohort ID",IF(B45&gt;0,"Resolve data issues","Inputs pass validation; review coverage")))</x:f>
        <x:v>Select a cohort</x:v>
      </x:c>
      <x:c r="C46" s="2"/>
      <x:c r="D46" s="2"/>
      <x:c r="E46" s="2"/>
      <x:c r="F46" s="2"/>
      <x:c r="G46" s="2"/>
      <x:c r="H46" s="2"/>
      <x:c r="I46" s="2"/>
      <x:c r="J46" s="2"/>
    </x:row>
    <x:row r="47" ht="25" customHeight="1">
      <x:c r="A47" s="2"/>
      <x:c r="B47" s="2"/>
      <x:c r="C47" s="2"/>
      <x:c r="D47" s="2"/>
      <x:c r="E47" s="2"/>
      <x:c r="F47" s="2"/>
      <x:c r="G47" s="2"/>
      <x:c r="H47" s="2"/>
      <x:c r="I47" s="2"/>
      <x:c r="J47" s="2"/>
    </x:row>
    <x:row r="48" ht="25" customHeight="1">
      <x:c r="A48" s="2"/>
      <x:c r="B48" s="2"/>
      <x:c r="C48" s="2"/>
      <x:c r="D48" s="2"/>
      <x:c r="E48" s="2"/>
      <x:c r="F48" s="2"/>
      <x:c r="G48" s="2"/>
      <x:c r="H48" s="2"/>
      <x:c r="I48" s="2"/>
      <x:c r="J48" s="2"/>
    </x:row>
    <x:row r="49" ht="25" customHeight="1">
      <x:c r="A49" s="2" t="str">
        <x:v>Human-reply rate</x:v>
      </x:c>
      <x:c r="B49" s="16" t="str">
        <x:f>IF($B$2="","",IF(OR($B$45&gt;0,COUNTIF('Cohorts'!$A$2:$A$201,$B$2)&lt;&gt;1),"Resolve data issues",IF(OR(NOT(ISNUMBER(B15)),NOT(ISNUMBER(B12)),B12=0),"N/A",B15/B12)))</x:f>
      </x:c>
      <x:c r="C49" s="2"/>
      <x:c r="D49" s="2" t="str">
        <x:v>Buying motion stage</x:v>
      </x:c>
      <x:c r="E49" s="2" t="str">
        <x:v>Count</x:v>
      </x:c>
      <x:c r="F49" s="2"/>
      <x:c r="G49" s="2"/>
      <x:c r="H49" s="2"/>
      <x:c r="I49" s="2"/>
      <x:c r="J49" s="2"/>
    </x:row>
    <x:row r="50" ht="25" customHeight="1">
      <x:c r="A50" s="2" t="str">
        <x:v>Positive-reply rate</x:v>
      </x:c>
      <x:c r="B50" s="16" t="str">
        <x:f>IF($B$2="","",IF(OR($B$45&gt;0,COUNTIF('Cohorts'!$A$2:$A$201,$B$2)&lt;&gt;1),"Resolve data issues",IF(OR(NOT(ISNUMBER(B16)),NOT(ISNUMBER(B12)),B12=0),"N/A",B16/B12)))</x:f>
      </x:c>
      <x:c r="C50" s="2"/>
      <x:c r="D50" s="2" t="str">
        <x:v>Booked</x:v>
      </x:c>
      <x:c r="E50" s="2" t="n">
        <x:f>B20</x:f>
        <x:v>0</x:v>
      </x:c>
      <x:c r="F50" s="2"/>
      <x:c r="G50" s="2"/>
      <x:c r="H50" s="2"/>
      <x:c r="I50" s="2"/>
      <x:c r="J50" s="2"/>
    </x:row>
    <x:row r="51" ht="25" customHeight="1">
      <x:c r="A51" s="2" t="str">
        <x:v>Email delivery coverage</x:v>
      </x:c>
      <x:c r="B51" s="16" t="str">
        <x:f>IF($B$2="","",IF(OR($B$45&gt;0,COUNTIF('Cohorts'!$A$2:$A$201,$B$2)&lt;&gt;1),"Resolve data issues",IF(OR(NOT(ISNUMBER(B14)),NOT(ISNUMBER(B13)),B13=0),"N/A",B14/B13)))</x:f>
      </x:c>
      <x:c r="C51" s="2"/>
      <x:c r="D51" s="2" t="str">
        <x:v>Held</x:v>
      </x:c>
      <x:c r="E51" s="2" t="n">
        <x:f>B21</x:f>
        <x:v>0</x:v>
      </x:c>
      <x:c r="F51" s="2"/>
      <x:c r="G51" s="2"/>
      <x:c r="H51" s="2"/>
      <x:c r="I51" s="2"/>
      <x:c r="J51" s="2"/>
    </x:row>
    <x:row r="52" ht="25" customHeight="1">
      <x:c r="A52" s="2" t="str">
        <x:v>Positive-replier booking conversion</x:v>
      </x:c>
      <x:c r="B52" s="16" t="str">
        <x:f>IF($B$2="","",IF(OR($B$45&gt;0,COUNTIF('Cohorts'!$A$2:$A$201,$B$2)&lt;&gt;1),"Resolve data issues",IF(OR(NOT(ISNUMBER(B17)),NOT(ISNUMBER(B16)),B16=0),"N/A",B17/B16)))</x:f>
      </x:c>
      <x:c r="C52" s="2"/>
      <x:c r="D52" s="2" t="str">
        <x:v>Qualified-held</x:v>
      </x:c>
      <x:c r="E52" s="2" t="n">
        <x:f>B22</x:f>
        <x:v>0</x:v>
      </x:c>
      <x:c r="F52" s="2"/>
      <x:c r="G52" s="2"/>
      <x:c r="H52" s="2"/>
      <x:c r="I52" s="2"/>
      <x:c r="J52" s="2"/>
    </x:row>
    <x:row r="53" ht="25" customHeight="1">
      <x:c r="A53" s="2" t="str">
        <x:v>Booked-to-held rate</x:v>
      </x:c>
      <x:c r="B53" s="16" t="str">
        <x:f>IF($B$2="","",IF(OR($B$45&gt;0,COUNTIF('Cohorts'!$A$2:$A$201,$B$2)&lt;&gt;1),"Resolve data issues",IF(OR(NOT(ISNUMBER(B21)),NOT(ISNUMBER(B20)),B20=0),"N/A",B21/B20)))</x:f>
      </x:c>
      <x:c r="C53" s="2"/>
      <x:c r="D53" s="2" t="str">
        <x:v>Accepted</x:v>
      </x:c>
      <x:c r="E53" s="2" t="n">
        <x:f>B23</x:f>
        <x:v>0</x:v>
      </x:c>
      <x:c r="F53" s="2"/>
      <x:c r="G53" s="2"/>
      <x:c r="H53" s="2"/>
      <x:c r="I53" s="2"/>
      <x:c r="J53" s="2"/>
    </x:row>
    <x:row r="54" ht="25" customHeight="1">
      <x:c r="A54" s="2" t="str">
        <x:v>Held-to-qualified rate</x:v>
      </x:c>
      <x:c r="B54" s="16" t="str">
        <x:f>IF($B$2="","",IF(OR($B$45&gt;0,COUNTIF('Cohorts'!$A$2:$A$201,$B$2)&lt;&gt;1),"Resolve data issues",IF(OR(NOT(ISNUMBER(B22)),NOT(ISNUMBER(B21)),B21=0),"N/A",B22/B21)))</x:f>
      </x:c>
      <x:c r="C54" s="2"/>
      <x:c r="D54" s="2" t="str">
        <x:v>Opportunities</x:v>
      </x:c>
      <x:c r="E54" s="2" t="n">
        <x:f>B29</x:f>
        <x:v>0</x:v>
      </x:c>
      <x:c r="F54" s="2"/>
      <x:c r="G54" s="2"/>
      <x:c r="H54" s="2"/>
      <x:c r="I54" s="2"/>
      <x:c r="J54" s="2"/>
    </x:row>
    <x:row r="55" ht="25" customHeight="1">
      <x:c r="A55" s="2" t="str">
        <x:v>Held-to-accepted rate</x:v>
      </x:c>
      <x:c r="B55" s="16" t="str">
        <x:f>IF($B$2="","",IF(OR($B$45&gt;0,COUNTIF('Cohorts'!$A$2:$A$201,$B$2)&lt;&gt;1),"Resolve data issues",IF(OR(NOT(ISNUMBER(B23)),NOT(ISNUMBER(B21)),B21=0),"N/A",B23/B21)))</x:f>
      </x:c>
      <x:c r="C55" s="2"/>
      <x:c r="D55" s="2"/>
      <x:c r="E55" s="2"/>
      <x:c r="F55" s="2"/>
      <x:c r="G55" s="2"/>
      <x:c r="H55" s="2"/>
      <x:c r="I55" s="2"/>
      <x:c r="J55" s="2"/>
    </x:row>
    <x:row r="56" ht="25" customHeight="1">
      <x:c r="A56" s="2" t="str">
        <x:v>Accepted-to-opportunity conversion</x:v>
      </x:c>
      <x:c r="B56" s="16" t="str">
        <x:f>IF($B$2="","",IF(OR($B$45&gt;0,COUNTIF('Cohorts'!$A$2:$A$201,$B$2)&lt;&gt;1),"Resolve data issues",IF(OR(NOT(ISNUMBER(B29)),NOT(ISNUMBER(B23)),B23=0),"N/A",B29/B23)))</x:f>
      </x:c>
      <x:c r="C56" s="2"/>
      <x:c r="D56" s="2"/>
      <x:c r="E56" s="2"/>
      <x:c r="F56" s="2"/>
      <x:c r="G56" s="2"/>
      <x:c r="H56" s="2"/>
      <x:c r="I56" s="2"/>
      <x:c r="J56" s="2"/>
    </x:row>
    <x:row r="57" ht="25" customHeight="1">
      <x:c r="A57" s="2" t="str">
        <x:v>Resolved-opportunity win rate</x:v>
      </x:c>
      <x:c r="B57" s="16" t="str">
        <x:f>IF($B$2="","",IF(OR($B$45&gt;0,COUNTIF('Cohorts'!$A$2:$A$201,$B$2)&lt;&gt;1),"Resolve data issues",IF(OR(NOT(ISNUMBER(B30)),NOT(ISNUMBER((B30+B31))),(B30+B31)=0),"N/A",B30/(B30+B31))))</x:f>
      </x:c>
      <x:c r="C57" s="2"/>
      <x:c r="D57" s="2"/>
      <x:c r="E57" s="2"/>
      <x:c r="F57" s="2"/>
      <x:c r="G57" s="2"/>
      <x:c r="H57" s="2"/>
      <x:c r="I57" s="2"/>
      <x:c r="J57" s="2"/>
    </x:row>
    <x:row r="58" ht="25" customHeight="1">
      <x:c r="A58" s="2"/>
      <x:c r="B58" s="2"/>
      <x:c r="C58" s="2"/>
      <x:c r="D58" s="2"/>
      <x:c r="E58" s="2"/>
      <x:c r="F58" s="2"/>
      <x:c r="G58" s="2"/>
      <x:c r="H58" s="2"/>
      <x:c r="I58" s="2"/>
      <x:c r="J58" s="2"/>
    </x:row>
    <x:row r="59" ht="25" customHeight="1">
      <x:c r="A59" s="2"/>
      <x:c r="B59" s="2"/>
      <x:c r="C59" s="2"/>
      <x:c r="D59" s="2"/>
      <x:c r="E59" s="2"/>
      <x:c r="F59" s="2"/>
      <x:c r="G59" s="2"/>
      <x:c r="H59" s="2"/>
      <x:c r="I59" s="2"/>
      <x:c r="J59" s="2"/>
    </x:row>
    <x:row r="60" ht="25" customHeight="1">
      <x:c r="A60" s="2" t="str">
        <x:v>Scheduled</x:v>
      </x:c>
      <x:c r="B60" s="2" t="str">
        <x:f>IF($B$2="","",IF(OR($B$45&gt;0,COUNTIF('Cohorts'!$A$2:$A$201,$B$2)&lt;&gt;1),"Resolve data issues",COUNTIFS('Meetings'!$B$2:$B$201,$B$2,'Meetings'!$A$2:$A$201,"&lt;&gt;",'Meetings'!$D$2:$D$201,"&gt;0",'Meetings'!$D$2:$D$201,"&lt;="&amp;$B$6,'Meetings'!$G$2:$G$201,"Scheduled")))</x:f>
      </x:c>
      <x:c r="C60" s="2"/>
      <x:c r="D60" s="2"/>
      <x:c r="E60" s="2"/>
      <x:c r="F60" s="2"/>
      <x:c r="G60" s="2"/>
      <x:c r="H60" s="2"/>
      <x:c r="I60" s="2"/>
      <x:c r="J60" s="2"/>
    </x:row>
    <x:row r="61" ht="25" customHeight="1">
      <x:c r="A61" s="2" t="str">
        <x:v>Rescheduled</x:v>
      </x:c>
      <x:c r="B61" s="2" t="str">
        <x:f>IF($B$2="","",IF(OR($B$45&gt;0,COUNTIF('Cohorts'!$A$2:$A$201,$B$2)&lt;&gt;1),"Resolve data issues",COUNTIFS('Meetings'!$B$2:$B$201,$B$2,'Meetings'!$A$2:$A$201,"&lt;&gt;",'Meetings'!$D$2:$D$201,"&gt;0",'Meetings'!$D$2:$D$201,"&lt;="&amp;$B$6,'Meetings'!$G$2:$G$201,"Rescheduled")))</x:f>
      </x:c>
      <x:c r="C61" s="2"/>
      <x:c r="D61" s="2"/>
      <x:c r="E61" s="2"/>
      <x:c r="F61" s="2"/>
      <x:c r="G61" s="2"/>
      <x:c r="H61" s="2"/>
      <x:c r="I61" s="2"/>
      <x:c r="J61" s="2"/>
    </x:row>
    <x:row r="62" ht="25" customHeight="1">
      <x:c r="A62" s="2" t="str">
        <x:v>Cancelled</x:v>
      </x:c>
      <x:c r="B62" s="2" t="str">
        <x:f>IF($B$2="","",IF(OR($B$45&gt;0,COUNTIF('Cohorts'!$A$2:$A$201,$B$2)&lt;&gt;1),"Resolve data issues",COUNTIFS('Meetings'!$B$2:$B$201,$B$2,'Meetings'!$A$2:$A$201,"&lt;&gt;",'Meetings'!$D$2:$D$201,"&gt;0",'Meetings'!$D$2:$D$201,"&lt;="&amp;$B$6,'Meetings'!$G$2:$G$201,"Cancelled")))</x:f>
      </x:c>
      <x:c r="C62" s="2"/>
      <x:c r="D62" s="2"/>
      <x:c r="E62" s="2"/>
      <x:c r="F62" s="2"/>
      <x:c r="G62" s="2"/>
      <x:c r="H62" s="2"/>
      <x:c r="I62" s="2"/>
      <x:c r="J62" s="2"/>
    </x:row>
    <x:row r="63" ht="25" customHeight="1">
      <x:c r="A63" s="2" t="str">
        <x:v>No-show</x:v>
      </x:c>
      <x:c r="B63" s="2" t="str">
        <x:f>IF($B$2="","",IF(OR($B$45&gt;0,COUNTIF('Cohorts'!$A$2:$A$201,$B$2)&lt;&gt;1),"Resolve data issues",COUNTIFS('Meetings'!$B$2:$B$201,$B$2,'Meetings'!$A$2:$A$201,"&lt;&gt;",'Meetings'!$D$2:$D$201,"&gt;0",'Meetings'!$D$2:$D$201,"&lt;="&amp;$B$6,'Meetings'!$G$2:$G$201,"No-show")))</x:f>
      </x:c>
      <x:c r="C63" s="2"/>
      <x:c r="D63" s="2"/>
      <x:c r="E63" s="2"/>
      <x:c r="F63" s="2"/>
      <x:c r="G63" s="2"/>
      <x:c r="H63" s="2"/>
      <x:c r="I63" s="2"/>
      <x:c r="J63" s="2"/>
    </x:row>
    <x:row r="64" ht="25" customHeight="1">
      <x:c r="A64" s="2"/>
      <x:c r="B64" s="2"/>
      <x:c r="C64" s="2"/>
      <x:c r="D64" s="2"/>
      <x:c r="E64" s="2"/>
      <x:c r="F64" s="2"/>
      <x:c r="G64" s="2"/>
      <x:c r="H64" s="2"/>
      <x:c r="I64" s="2"/>
      <x:c r="J64" s="2"/>
    </x:row>
    <x:row r="65" ht="42" customHeight="1">
      <x:c r="A65" s="14" t="str">
        <x:v>Capacity / extension warning</x:v>
      </x:c>
      <x:c r="B65" s="14" t="str">
        <x:f>IF(OR(COUNTA(Cohorts!A2:A201)&gt;=190,COUNTA(Meetings!A2:A201)&gt;=190,COUNTA(Opportunities!A2:A201)&gt;=190,COUNTA(Costs!A2:A201)&gt;=190),"Near 200-row capacity — extend before appending","200 data rows per register")</x:f>
        <x:v>200 data rows per register</x:v>
      </x:c>
      <x:c r="C65" s="2"/>
      <x:c r="D65" s="2"/>
      <x:c r="E65" s="2"/>
      <x:c r="F65" s="2"/>
      <x:c r="G65" s="2"/>
      <x:c r="H65" s="2"/>
      <x:c r="I65" s="2"/>
      <x:c r="J65" s="2"/>
    </x:row>
    <x:row r="66" ht="25" customHeight="1">
      <x:c r="A66" s="2"/>
      <x:c r="B66" s="2"/>
      <x:c r="C66" s="2"/>
      <x:c r="D66" s="2"/>
      <x:c r="E66" s="2"/>
      <x:c r="F66" s="2"/>
      <x:c r="G66" s="2"/>
      <x:c r="H66" s="2"/>
      <x:c r="I66" s="2"/>
      <x:c r="J66" s="2"/>
    </x:row>
    <x:row r="67" ht="42" customHeight="1">
      <x:c r="A67" s="14" t="str">
        <x:v>Cost completeness warning</x:v>
      </x:c>
      <x:c r="B67" s="14" t="str">
        <x:f>IF(B2="","",IF(ISNUMBER(B40),"Actual allocated cost recorded","Incomplete cost data / no records"))</x:f>
      </x:c>
      <x:c r="C67" s="2"/>
      <x:c r="D67" s="2"/>
      <x:c r="E67" s="2"/>
      <x:c r="F67" s="2"/>
      <x:c r="G67" s="2"/>
      <x:c r="H67" s="2"/>
      <x:c r="I67" s="2"/>
      <x:c r="J67" s="2"/>
    </x:row>
    <x:row r="68" ht="25" customHeight="1">
      <x:c r="A68" s="2"/>
      <x:c r="B68" s="2"/>
      <x:c r="C68" s="2"/>
      <x:c r="D68" s="2"/>
      <x:c r="E68" s="2"/>
      <x:c r="F68" s="2"/>
      <x:c r="G68" s="2"/>
      <x:c r="H68" s="2"/>
      <x:c r="I68" s="2"/>
      <x:c r="J68" s="2"/>
    </x:row>
    <x:row r="69" ht="25" customHeight="1">
      <x:c r="A69" s="2"/>
      <x:c r="B69" s="2"/>
      <x:c r="C69" s="2"/>
      <x:c r="D69" s="2"/>
      <x:c r="E69" s="2"/>
      <x:c r="F69" s="2"/>
      <x:c r="G69" s="2"/>
      <x:c r="H69" s="2"/>
      <x:c r="I69" s="2"/>
      <x:c r="J69" s="2"/>
    </x:row>
    <x:row r="70" ht="25" customHeight="1">
      <x:c r="A70" s="2"/>
      <x:c r="B70" s="2"/>
      <x:c r="C70" s="2"/>
      <x:c r="D70" s="2"/>
      <x:c r="E70" s="2"/>
      <x:c r="F70" s="2"/>
      <x:c r="G70" s="2"/>
      <x:c r="H70" s="2"/>
      <x:c r="I70" s="2"/>
      <x:c r="J70" s="2"/>
    </x:row>
  </x:sheetData>
  <x:conditionalFormatting sqref="B45:B45">
    <x:cfRule type="cellIs" dxfId="4" priority="1" operator="greaterThan">
      <x:formula>0</x:formula>
    </x:cfRule>
  </x:conditionalFormatting>
  <x:dataValidations count="1">
    <x:dataValidation type="list" sqref="B2">
      <x:formula1>Cohorts!$A$2:$A$201</x:formula1>
    </x:dataValidation>
  </x:dataValidations>
  <x:pageMargins left="0.7" right="0.7" top="0.75" bottom="0.75" header="0.3" footer="0.3"/>
  <x:drawing xmlns:r="http://schemas.openxmlformats.org/officeDocument/2006/relationships" r:id="Rcf7cf66410854bad"/>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4" hidden="0" customWidth="1"/>
    <x:col min="2" max="2" width="19" hidden="0" customWidth="1"/>
    <x:col min="3" max="3" width="19" hidden="0" customWidth="1"/>
    <x:col min="4" max="4" width="19" hidden="0" customWidth="1"/>
    <x:col min="5" max="5" width="34" hidden="0" customWidth="1"/>
    <x:col min="6" max="6" width="34" hidden="0" customWidth="1"/>
    <x:col min="7" max="7" width="19" hidden="0" customWidth="1"/>
    <x:col min="8" max="8" width="19" hidden="0" customWidth="1"/>
    <x:col min="9" max="9" width="19" hidden="0" customWidth="1"/>
    <x:col min="10" max="10" width="19" hidden="0" customWidth="1"/>
  </x:cols>
  <x:sheetData>
    <x:row r="1" ht="70" customHeight="1">
      <x:c r="A1" s="5" t="str">
        <x:v>Action ID</x:v>
      </x:c>
      <x:c r="B1" s="5" t="str">
        <x:v>Cohort ID</x:v>
      </x:c>
      <x:c r="C1" s="5" t="str">
        <x:v>Related buying motion / opportunity ID</x:v>
      </x:c>
      <x:c r="D1" s="5" t="str">
        <x:v>Observed issue</x:v>
      </x:c>
      <x:c r="E1" s="5" t="str">
        <x:v>Evidence reference</x:v>
      </x:c>
      <x:c r="F1" s="5" t="str">
        <x:v>Next action</x:v>
      </x:c>
      <x:c r="G1" s="5" t="str">
        <x:v>Owner</x:v>
      </x:c>
      <x:c r="H1" s="5" t="str">
        <x:v>Due date</x:v>
      </x:c>
      <x:c r="I1" s="5" t="str">
        <x:v>Status</x:v>
      </x:c>
      <x:c r="J1" s="5" t="str">
        <x:v>Review note</x:v>
      </x:c>
    </x:row>
    <x:row r="2" ht="60" customHeight="1">
      <x:c r="A2" s="23"/>
      <x:c r="B2" s="23"/>
      <x:c r="C2" s="23"/>
      <x:c r="D2" s="23"/>
      <x:c r="E2" s="23"/>
      <x:c r="F2" s="23"/>
      <x:c r="G2" s="23"/>
      <x:c r="H2" s="24"/>
      <x:c r="I2" s="23"/>
      <x:c r="J2" s="23"/>
    </x:row>
    <x:row r="3" ht="60" customHeight="1">
      <x:c r="A3" s="23"/>
      <x:c r="B3" s="23"/>
      <x:c r="C3" s="23"/>
      <x:c r="D3" s="23"/>
      <x:c r="E3" s="23"/>
      <x:c r="F3" s="23"/>
      <x:c r="G3" s="23"/>
      <x:c r="H3" s="24"/>
      <x:c r="I3" s="23"/>
      <x:c r="J3" s="23"/>
    </x:row>
    <x:row r="4" ht="60" customHeight="1">
      <x:c r="A4" s="23"/>
      <x:c r="B4" s="23"/>
      <x:c r="C4" s="23"/>
      <x:c r="D4" s="23"/>
      <x:c r="E4" s="23"/>
      <x:c r="F4" s="23"/>
      <x:c r="G4" s="23"/>
      <x:c r="H4" s="24"/>
      <x:c r="I4" s="23"/>
      <x:c r="J4" s="23"/>
    </x:row>
    <x:row r="5" ht="60" customHeight="1">
      <x:c r="A5" s="23"/>
      <x:c r="B5" s="23"/>
      <x:c r="C5" s="23"/>
      <x:c r="D5" s="23"/>
      <x:c r="E5" s="23"/>
      <x:c r="F5" s="23"/>
      <x:c r="G5" s="23"/>
      <x:c r="H5" s="24"/>
      <x:c r="I5" s="23"/>
      <x:c r="J5" s="23"/>
    </x:row>
    <x:row r="6" ht="60" customHeight="1">
      <x:c r="A6" s="23"/>
      <x:c r="B6" s="23"/>
      <x:c r="C6" s="23"/>
      <x:c r="D6" s="23"/>
      <x:c r="E6" s="23"/>
      <x:c r="F6" s="23"/>
      <x:c r="G6" s="23"/>
      <x:c r="H6" s="24"/>
      <x:c r="I6" s="23"/>
      <x:c r="J6" s="23"/>
    </x:row>
    <x:row r="7" ht="60" customHeight="1">
      <x:c r="A7" s="23"/>
      <x:c r="B7" s="23"/>
      <x:c r="C7" s="23"/>
      <x:c r="D7" s="23"/>
      <x:c r="E7" s="23"/>
      <x:c r="F7" s="23"/>
      <x:c r="G7" s="23"/>
      <x:c r="H7" s="24"/>
      <x:c r="I7" s="23"/>
      <x:c r="J7" s="23"/>
    </x:row>
    <x:row r="8" ht="60" customHeight="1">
      <x:c r="A8" s="23"/>
      <x:c r="B8" s="23"/>
      <x:c r="C8" s="23"/>
      <x:c r="D8" s="23"/>
      <x:c r="E8" s="23"/>
      <x:c r="F8" s="23"/>
      <x:c r="G8" s="23"/>
      <x:c r="H8" s="24"/>
      <x:c r="I8" s="23"/>
      <x:c r="J8" s="23"/>
    </x:row>
    <x:row r="9" ht="60" customHeight="1">
      <x:c r="A9" s="23"/>
      <x:c r="B9" s="23"/>
      <x:c r="C9" s="23"/>
      <x:c r="D9" s="23"/>
      <x:c r="E9" s="23"/>
      <x:c r="F9" s="23"/>
      <x:c r="G9" s="23"/>
      <x:c r="H9" s="24"/>
      <x:c r="I9" s="23"/>
      <x:c r="J9" s="23"/>
    </x:row>
    <x:row r="10" ht="60" customHeight="1">
      <x:c r="A10" s="23"/>
      <x:c r="B10" s="23"/>
      <x:c r="C10" s="23"/>
      <x:c r="D10" s="23"/>
      <x:c r="E10" s="23"/>
      <x:c r="F10" s="23"/>
      <x:c r="G10" s="23"/>
      <x:c r="H10" s="24"/>
      <x:c r="I10" s="23"/>
      <x:c r="J10" s="23"/>
    </x:row>
    <x:row r="11" ht="60" customHeight="1">
      <x:c r="A11" s="23"/>
      <x:c r="B11" s="23"/>
      <x:c r="C11" s="23"/>
      <x:c r="D11" s="23"/>
      <x:c r="E11" s="23"/>
      <x:c r="F11" s="23"/>
      <x:c r="G11" s="23"/>
      <x:c r="H11" s="24"/>
      <x:c r="I11" s="23"/>
      <x:c r="J11" s="23"/>
    </x:row>
    <x:row r="12" ht="60" customHeight="1">
      <x:c r="A12" s="23"/>
      <x:c r="B12" s="23"/>
      <x:c r="C12" s="23"/>
      <x:c r="D12" s="23"/>
      <x:c r="E12" s="23"/>
      <x:c r="F12" s="23"/>
      <x:c r="G12" s="23"/>
      <x:c r="H12" s="24"/>
      <x:c r="I12" s="23"/>
      <x:c r="J12" s="23"/>
    </x:row>
    <x:row r="13" ht="60" customHeight="1">
      <x:c r="A13" s="23"/>
      <x:c r="B13" s="23"/>
      <x:c r="C13" s="23"/>
      <x:c r="D13" s="23"/>
      <x:c r="E13" s="23"/>
      <x:c r="F13" s="23"/>
      <x:c r="G13" s="23"/>
      <x:c r="H13" s="24"/>
      <x:c r="I13" s="23"/>
      <x:c r="J13" s="23"/>
    </x:row>
    <x:row r="14" ht="60" customHeight="1">
      <x:c r="A14" s="23"/>
      <x:c r="B14" s="23"/>
      <x:c r="C14" s="23"/>
      <x:c r="D14" s="23"/>
      <x:c r="E14" s="23"/>
      <x:c r="F14" s="23"/>
      <x:c r="G14" s="23"/>
      <x:c r="H14" s="24"/>
      <x:c r="I14" s="23"/>
      <x:c r="J14" s="23"/>
    </x:row>
    <x:row r="15" ht="60" customHeight="1">
      <x:c r="A15" s="23"/>
      <x:c r="B15" s="23"/>
      <x:c r="C15" s="23"/>
      <x:c r="D15" s="23"/>
      <x:c r="E15" s="23"/>
      <x:c r="F15" s="23"/>
      <x:c r="G15" s="23"/>
      <x:c r="H15" s="24"/>
      <x:c r="I15" s="23"/>
      <x:c r="J15" s="23"/>
    </x:row>
    <x:row r="16" ht="60" customHeight="1">
      <x:c r="A16" s="23"/>
      <x:c r="B16" s="23"/>
      <x:c r="C16" s="23"/>
      <x:c r="D16" s="23"/>
      <x:c r="E16" s="23"/>
      <x:c r="F16" s="23"/>
      <x:c r="G16" s="23"/>
      <x:c r="H16" s="24"/>
      <x:c r="I16" s="23"/>
      <x:c r="J16" s="23"/>
    </x:row>
    <x:row r="17" ht="60" customHeight="1">
      <x:c r="A17" s="23"/>
      <x:c r="B17" s="23"/>
      <x:c r="C17" s="23"/>
      <x:c r="D17" s="23"/>
      <x:c r="E17" s="23"/>
      <x:c r="F17" s="23"/>
      <x:c r="G17" s="23"/>
      <x:c r="H17" s="24"/>
      <x:c r="I17" s="23"/>
      <x:c r="J17" s="23"/>
    </x:row>
    <x:row r="18" ht="60" customHeight="1">
      <x:c r="A18" s="23"/>
      <x:c r="B18" s="23"/>
      <x:c r="C18" s="23"/>
      <x:c r="D18" s="23"/>
      <x:c r="E18" s="23"/>
      <x:c r="F18" s="23"/>
      <x:c r="G18" s="23"/>
      <x:c r="H18" s="24"/>
      <x:c r="I18" s="23"/>
      <x:c r="J18" s="23"/>
    </x:row>
    <x:row r="19" ht="60" customHeight="1">
      <x:c r="A19" s="23"/>
      <x:c r="B19" s="23"/>
      <x:c r="C19" s="23"/>
      <x:c r="D19" s="23"/>
      <x:c r="E19" s="23"/>
      <x:c r="F19" s="23"/>
      <x:c r="G19" s="23"/>
      <x:c r="H19" s="24"/>
      <x:c r="I19" s="23"/>
      <x:c r="J19" s="23"/>
    </x:row>
    <x:row r="20" ht="60" customHeight="1">
      <x:c r="A20" s="23"/>
      <x:c r="B20" s="23"/>
      <x:c r="C20" s="23"/>
      <x:c r="D20" s="23"/>
      <x:c r="E20" s="23"/>
      <x:c r="F20" s="23"/>
      <x:c r="G20" s="23"/>
      <x:c r="H20" s="24"/>
      <x:c r="I20" s="23"/>
      <x:c r="J20" s="23"/>
    </x:row>
    <x:row r="21" ht="60" customHeight="1">
      <x:c r="A21" s="23"/>
      <x:c r="B21" s="23"/>
      <x:c r="C21" s="23"/>
      <x:c r="D21" s="23"/>
      <x:c r="E21" s="23"/>
      <x:c r="F21" s="23"/>
      <x:c r="G21" s="23"/>
      <x:c r="H21" s="24"/>
      <x:c r="I21" s="23"/>
      <x:c r="J21" s="23"/>
    </x:row>
    <x:row r="22" ht="60" customHeight="1">
      <x:c r="A22" s="23"/>
      <x:c r="B22" s="23"/>
      <x:c r="C22" s="23"/>
      <x:c r="D22" s="23"/>
      <x:c r="E22" s="23"/>
      <x:c r="F22" s="23"/>
      <x:c r="G22" s="23"/>
      <x:c r="H22" s="24"/>
      <x:c r="I22" s="23"/>
      <x:c r="J22" s="23"/>
    </x:row>
    <x:row r="23" ht="60" customHeight="1">
      <x:c r="A23" s="23"/>
      <x:c r="B23" s="23"/>
      <x:c r="C23" s="23"/>
      <x:c r="D23" s="23"/>
      <x:c r="E23" s="23"/>
      <x:c r="F23" s="23"/>
      <x:c r="G23" s="23"/>
      <x:c r="H23" s="24"/>
      <x:c r="I23" s="23"/>
      <x:c r="J23" s="23"/>
    </x:row>
    <x:row r="24" ht="60" customHeight="1">
      <x:c r="A24" s="23"/>
      <x:c r="B24" s="23"/>
      <x:c r="C24" s="23"/>
      <x:c r="D24" s="23"/>
      <x:c r="E24" s="23"/>
      <x:c r="F24" s="23"/>
      <x:c r="G24" s="23"/>
      <x:c r="H24" s="24"/>
      <x:c r="I24" s="23"/>
      <x:c r="J24" s="23"/>
    </x:row>
    <x:row r="25" ht="60" customHeight="1">
      <x:c r="A25" s="23"/>
      <x:c r="B25" s="23"/>
      <x:c r="C25" s="23"/>
      <x:c r="D25" s="23"/>
      <x:c r="E25" s="23"/>
      <x:c r="F25" s="23"/>
      <x:c r="G25" s="23"/>
      <x:c r="H25" s="24"/>
      <x:c r="I25" s="23"/>
      <x:c r="J25" s="23"/>
    </x:row>
    <x:row r="26" ht="60" customHeight="1">
      <x:c r="A26" s="23"/>
      <x:c r="B26" s="23"/>
      <x:c r="C26" s="23"/>
      <x:c r="D26" s="23"/>
      <x:c r="E26" s="23"/>
      <x:c r="F26" s="23"/>
      <x:c r="G26" s="23"/>
      <x:c r="H26" s="24"/>
      <x:c r="I26" s="23"/>
      <x:c r="J26" s="23"/>
    </x:row>
    <x:row r="27" ht="60" customHeight="1">
      <x:c r="A27" s="23"/>
      <x:c r="B27" s="23"/>
      <x:c r="C27" s="23"/>
      <x:c r="D27" s="23"/>
      <x:c r="E27" s="23"/>
      <x:c r="F27" s="23"/>
      <x:c r="G27" s="23"/>
      <x:c r="H27" s="24"/>
      <x:c r="I27" s="23"/>
      <x:c r="J27" s="23"/>
    </x:row>
    <x:row r="28" ht="60" customHeight="1">
      <x:c r="A28" s="23"/>
      <x:c r="B28" s="23"/>
      <x:c r="C28" s="23"/>
      <x:c r="D28" s="23"/>
      <x:c r="E28" s="23"/>
      <x:c r="F28" s="23"/>
      <x:c r="G28" s="23"/>
      <x:c r="H28" s="24"/>
      <x:c r="I28" s="23"/>
      <x:c r="J28" s="23"/>
    </x:row>
    <x:row r="29" ht="60" customHeight="1">
      <x:c r="A29" s="23"/>
      <x:c r="B29" s="23"/>
      <x:c r="C29" s="23"/>
      <x:c r="D29" s="23"/>
      <x:c r="E29" s="23"/>
      <x:c r="F29" s="23"/>
      <x:c r="G29" s="23"/>
      <x:c r="H29" s="24"/>
      <x:c r="I29" s="23"/>
      <x:c r="J29" s="23"/>
    </x:row>
    <x:row r="30" ht="60" customHeight="1">
      <x:c r="A30" s="23"/>
      <x:c r="B30" s="23"/>
      <x:c r="C30" s="23"/>
      <x:c r="D30" s="23"/>
      <x:c r="E30" s="23"/>
      <x:c r="F30" s="23"/>
      <x:c r="G30" s="23"/>
      <x:c r="H30" s="24"/>
      <x:c r="I30" s="23"/>
      <x:c r="J30" s="23"/>
    </x:row>
    <x:row r="31" ht="60" customHeight="1">
      <x:c r="A31" s="23"/>
      <x:c r="B31" s="23"/>
      <x:c r="C31" s="23"/>
      <x:c r="D31" s="23"/>
      <x:c r="E31" s="23"/>
      <x:c r="F31" s="23"/>
      <x:c r="G31" s="23"/>
      <x:c r="H31" s="24"/>
      <x:c r="I31" s="23"/>
      <x:c r="J31" s="23"/>
    </x:row>
    <x:row r="32" ht="60" customHeight="1">
      <x:c r="A32" s="23"/>
      <x:c r="B32" s="23"/>
      <x:c r="C32" s="23"/>
      <x:c r="D32" s="23"/>
      <x:c r="E32" s="23"/>
      <x:c r="F32" s="23"/>
      <x:c r="G32" s="23"/>
      <x:c r="H32" s="24"/>
      <x:c r="I32" s="23"/>
      <x:c r="J32" s="23"/>
    </x:row>
    <x:row r="33" ht="60" customHeight="1">
      <x:c r="A33" s="23"/>
      <x:c r="B33" s="23"/>
      <x:c r="C33" s="23"/>
      <x:c r="D33" s="23"/>
      <x:c r="E33" s="23"/>
      <x:c r="F33" s="23"/>
      <x:c r="G33" s="23"/>
      <x:c r="H33" s="24"/>
      <x:c r="I33" s="23"/>
      <x:c r="J33" s="23"/>
    </x:row>
    <x:row r="34" ht="60" customHeight="1">
      <x:c r="A34" s="23"/>
      <x:c r="B34" s="23"/>
      <x:c r="C34" s="23"/>
      <x:c r="D34" s="23"/>
      <x:c r="E34" s="23"/>
      <x:c r="F34" s="23"/>
      <x:c r="G34" s="23"/>
      <x:c r="H34" s="24"/>
      <x:c r="I34" s="23"/>
      <x:c r="J34" s="23"/>
    </x:row>
    <x:row r="35" ht="60" customHeight="1">
      <x:c r="A35" s="23"/>
      <x:c r="B35" s="23"/>
      <x:c r="C35" s="23"/>
      <x:c r="D35" s="23"/>
      <x:c r="E35" s="23"/>
      <x:c r="F35" s="23"/>
      <x:c r="G35" s="23"/>
      <x:c r="H35" s="24"/>
      <x:c r="I35" s="23"/>
      <x:c r="J35" s="23"/>
    </x:row>
    <x:row r="36" ht="60" customHeight="1">
      <x:c r="A36" s="23"/>
      <x:c r="B36" s="23"/>
      <x:c r="C36" s="23"/>
      <x:c r="D36" s="23"/>
      <x:c r="E36" s="23"/>
      <x:c r="F36" s="23"/>
      <x:c r="G36" s="23"/>
      <x:c r="H36" s="24"/>
      <x:c r="I36" s="23"/>
      <x:c r="J36" s="23"/>
    </x:row>
    <x:row r="37" ht="60" customHeight="1">
      <x:c r="A37" s="23"/>
      <x:c r="B37" s="23"/>
      <x:c r="C37" s="23"/>
      <x:c r="D37" s="23"/>
      <x:c r="E37" s="23"/>
      <x:c r="F37" s="23"/>
      <x:c r="G37" s="23"/>
      <x:c r="H37" s="24"/>
      <x:c r="I37" s="23"/>
      <x:c r="J37" s="23"/>
    </x:row>
    <x:row r="38" ht="60" customHeight="1">
      <x:c r="A38" s="23"/>
      <x:c r="B38" s="23"/>
      <x:c r="C38" s="23"/>
      <x:c r="D38" s="23"/>
      <x:c r="E38" s="23"/>
      <x:c r="F38" s="23"/>
      <x:c r="G38" s="23"/>
      <x:c r="H38" s="24"/>
      <x:c r="I38" s="23"/>
      <x:c r="J38" s="23"/>
    </x:row>
    <x:row r="39" ht="60" customHeight="1">
      <x:c r="A39" s="23"/>
      <x:c r="B39" s="23"/>
      <x:c r="C39" s="23"/>
      <x:c r="D39" s="23"/>
      <x:c r="E39" s="23"/>
      <x:c r="F39" s="23"/>
      <x:c r="G39" s="23"/>
      <x:c r="H39" s="24"/>
      <x:c r="I39" s="23"/>
      <x:c r="J39" s="23"/>
    </x:row>
    <x:row r="40" ht="60" customHeight="1">
      <x:c r="A40" s="23"/>
      <x:c r="B40" s="23"/>
      <x:c r="C40" s="23"/>
      <x:c r="D40" s="23"/>
      <x:c r="E40" s="23"/>
      <x:c r="F40" s="23"/>
      <x:c r="G40" s="23"/>
      <x:c r="H40" s="24"/>
      <x:c r="I40" s="23"/>
      <x:c r="J40" s="23"/>
    </x:row>
    <x:row r="41" ht="60" customHeight="1">
      <x:c r="A41" s="23"/>
      <x:c r="B41" s="23"/>
      <x:c r="C41" s="23"/>
      <x:c r="D41" s="23"/>
      <x:c r="E41" s="23"/>
      <x:c r="F41" s="23"/>
      <x:c r="G41" s="23"/>
      <x:c r="H41" s="24"/>
      <x:c r="I41" s="23"/>
      <x:c r="J41" s="23"/>
    </x:row>
    <x:row r="42" ht="60" customHeight="1">
      <x:c r="A42" s="23"/>
      <x:c r="B42" s="23"/>
      <x:c r="C42" s="23"/>
      <x:c r="D42" s="23"/>
      <x:c r="E42" s="23"/>
      <x:c r="F42" s="23"/>
      <x:c r="G42" s="23"/>
      <x:c r="H42" s="24"/>
      <x:c r="I42" s="23"/>
      <x:c r="J42" s="23"/>
    </x:row>
    <x:row r="43" ht="60" customHeight="1">
      <x:c r="A43" s="23"/>
      <x:c r="B43" s="23"/>
      <x:c r="C43" s="23"/>
      <x:c r="D43" s="23"/>
      <x:c r="E43" s="23"/>
      <x:c r="F43" s="23"/>
      <x:c r="G43" s="23"/>
      <x:c r="H43" s="24"/>
      <x:c r="I43" s="23"/>
      <x:c r="J43" s="23"/>
    </x:row>
    <x:row r="44" ht="60" customHeight="1">
      <x:c r="A44" s="23"/>
      <x:c r="B44" s="23"/>
      <x:c r="C44" s="23"/>
      <x:c r="D44" s="23"/>
      <x:c r="E44" s="23"/>
      <x:c r="F44" s="23"/>
      <x:c r="G44" s="23"/>
      <x:c r="H44" s="24"/>
      <x:c r="I44" s="23"/>
      <x:c r="J44" s="23"/>
    </x:row>
    <x:row r="45" ht="60" customHeight="1">
      <x:c r="A45" s="23"/>
      <x:c r="B45" s="23"/>
      <x:c r="C45" s="23"/>
      <x:c r="D45" s="23"/>
      <x:c r="E45" s="23"/>
      <x:c r="F45" s="23"/>
      <x:c r="G45" s="23"/>
      <x:c r="H45" s="24"/>
      <x:c r="I45" s="23"/>
      <x:c r="J45" s="23"/>
    </x:row>
    <x:row r="46" ht="60" customHeight="1">
      <x:c r="A46" s="23"/>
      <x:c r="B46" s="23"/>
      <x:c r="C46" s="23"/>
      <x:c r="D46" s="23"/>
      <x:c r="E46" s="23"/>
      <x:c r="F46" s="23"/>
      <x:c r="G46" s="23"/>
      <x:c r="H46" s="24"/>
      <x:c r="I46" s="23"/>
      <x:c r="J46" s="23"/>
    </x:row>
    <x:row r="47" ht="60" customHeight="1">
      <x:c r="A47" s="23"/>
      <x:c r="B47" s="23"/>
      <x:c r="C47" s="23"/>
      <x:c r="D47" s="23"/>
      <x:c r="E47" s="23"/>
      <x:c r="F47" s="23"/>
      <x:c r="G47" s="23"/>
      <x:c r="H47" s="24"/>
      <x:c r="I47" s="23"/>
      <x:c r="J47" s="23"/>
    </x:row>
    <x:row r="48" ht="60" customHeight="1">
      <x:c r="A48" s="23"/>
      <x:c r="B48" s="23"/>
      <x:c r="C48" s="23"/>
      <x:c r="D48" s="23"/>
      <x:c r="E48" s="23"/>
      <x:c r="F48" s="23"/>
      <x:c r="G48" s="23"/>
      <x:c r="H48" s="24"/>
      <x:c r="I48" s="23"/>
      <x:c r="J48" s="23"/>
    </x:row>
    <x:row r="49" ht="60" customHeight="1">
      <x:c r="A49" s="23"/>
      <x:c r="B49" s="23"/>
      <x:c r="C49" s="23"/>
      <x:c r="D49" s="23"/>
      <x:c r="E49" s="23"/>
      <x:c r="F49" s="23"/>
      <x:c r="G49" s="23"/>
      <x:c r="H49" s="24"/>
      <x:c r="I49" s="23"/>
      <x:c r="J49" s="23"/>
    </x:row>
    <x:row r="50" ht="60" customHeight="1">
      <x:c r="A50" s="23"/>
      <x:c r="B50" s="23"/>
      <x:c r="C50" s="23"/>
      <x:c r="D50" s="23"/>
      <x:c r="E50" s="23"/>
      <x:c r="F50" s="23"/>
      <x:c r="G50" s="23"/>
      <x:c r="H50" s="24"/>
      <x:c r="I50" s="23"/>
      <x:c r="J50" s="23"/>
    </x:row>
    <x:row r="51" ht="60" customHeight="1">
      <x:c r="A51" s="23"/>
      <x:c r="B51" s="23"/>
      <x:c r="C51" s="23"/>
      <x:c r="D51" s="23"/>
      <x:c r="E51" s="23"/>
      <x:c r="F51" s="23"/>
      <x:c r="G51" s="23"/>
      <x:c r="H51" s="24"/>
      <x:c r="I51" s="23"/>
      <x:c r="J51" s="23"/>
    </x:row>
    <x:row r="52" ht="60" customHeight="1">
      <x:c r="A52" s="23"/>
      <x:c r="B52" s="23"/>
      <x:c r="C52" s="23"/>
      <x:c r="D52" s="23"/>
      <x:c r="E52" s="23"/>
      <x:c r="F52" s="23"/>
      <x:c r="G52" s="23"/>
      <x:c r="H52" s="24"/>
      <x:c r="I52" s="23"/>
      <x:c r="J52" s="23"/>
    </x:row>
    <x:row r="53" ht="60" customHeight="1">
      <x:c r="A53" s="23"/>
      <x:c r="B53" s="23"/>
      <x:c r="C53" s="23"/>
      <x:c r="D53" s="23"/>
      <x:c r="E53" s="23"/>
      <x:c r="F53" s="23"/>
      <x:c r="G53" s="23"/>
      <x:c r="H53" s="24"/>
      <x:c r="I53" s="23"/>
      <x:c r="J53" s="23"/>
    </x:row>
    <x:row r="54" ht="60" customHeight="1">
      <x:c r="A54" s="23"/>
      <x:c r="B54" s="23"/>
      <x:c r="C54" s="23"/>
      <x:c r="D54" s="23"/>
      <x:c r="E54" s="23"/>
      <x:c r="F54" s="23"/>
      <x:c r="G54" s="23"/>
      <x:c r="H54" s="24"/>
      <x:c r="I54" s="23"/>
      <x:c r="J54" s="23"/>
    </x:row>
    <x:row r="55" ht="60" customHeight="1">
      <x:c r="A55" s="23"/>
      <x:c r="B55" s="23"/>
      <x:c r="C55" s="23"/>
      <x:c r="D55" s="23"/>
      <x:c r="E55" s="23"/>
      <x:c r="F55" s="23"/>
      <x:c r="G55" s="23"/>
      <x:c r="H55" s="24"/>
      <x:c r="I55" s="23"/>
      <x:c r="J55" s="23"/>
    </x:row>
    <x:row r="56" ht="60" customHeight="1">
      <x:c r="A56" s="23"/>
      <x:c r="B56" s="23"/>
      <x:c r="C56" s="23"/>
      <x:c r="D56" s="23"/>
      <x:c r="E56" s="23"/>
      <x:c r="F56" s="23"/>
      <x:c r="G56" s="23"/>
      <x:c r="H56" s="24"/>
      <x:c r="I56" s="23"/>
      <x:c r="J56" s="23"/>
    </x:row>
    <x:row r="57" ht="60" customHeight="1">
      <x:c r="A57" s="23"/>
      <x:c r="B57" s="23"/>
      <x:c r="C57" s="23"/>
      <x:c r="D57" s="23"/>
      <x:c r="E57" s="23"/>
      <x:c r="F57" s="23"/>
      <x:c r="G57" s="23"/>
      <x:c r="H57" s="24"/>
      <x:c r="I57" s="23"/>
      <x:c r="J57" s="23"/>
    </x:row>
    <x:row r="58" ht="60" customHeight="1">
      <x:c r="A58" s="23"/>
      <x:c r="B58" s="23"/>
      <x:c r="C58" s="23"/>
      <x:c r="D58" s="23"/>
      <x:c r="E58" s="23"/>
      <x:c r="F58" s="23"/>
      <x:c r="G58" s="23"/>
      <x:c r="H58" s="24"/>
      <x:c r="I58" s="23"/>
      <x:c r="J58" s="23"/>
    </x:row>
    <x:row r="59" ht="60" customHeight="1">
      <x:c r="A59" s="23"/>
      <x:c r="B59" s="23"/>
      <x:c r="C59" s="23"/>
      <x:c r="D59" s="23"/>
      <x:c r="E59" s="23"/>
      <x:c r="F59" s="23"/>
      <x:c r="G59" s="23"/>
      <x:c r="H59" s="24"/>
      <x:c r="I59" s="23"/>
      <x:c r="J59" s="23"/>
    </x:row>
    <x:row r="60" ht="60" customHeight="1">
      <x:c r="A60" s="23"/>
      <x:c r="B60" s="23"/>
      <x:c r="C60" s="23"/>
      <x:c r="D60" s="23"/>
      <x:c r="E60" s="23"/>
      <x:c r="F60" s="23"/>
      <x:c r="G60" s="23"/>
      <x:c r="H60" s="24"/>
      <x:c r="I60" s="23"/>
      <x:c r="J60" s="23"/>
    </x:row>
    <x:row r="61" ht="60" customHeight="1">
      <x:c r="A61" s="23"/>
      <x:c r="B61" s="23"/>
      <x:c r="C61" s="23"/>
      <x:c r="D61" s="23"/>
      <x:c r="E61" s="23"/>
      <x:c r="F61" s="23"/>
      <x:c r="G61" s="23"/>
      <x:c r="H61" s="24"/>
      <x:c r="I61" s="23"/>
      <x:c r="J61" s="23"/>
    </x:row>
    <x:row r="62" ht="60" customHeight="1">
      <x:c r="A62" s="23"/>
      <x:c r="B62" s="23"/>
      <x:c r="C62" s="23"/>
      <x:c r="D62" s="23"/>
      <x:c r="E62" s="23"/>
      <x:c r="F62" s="23"/>
      <x:c r="G62" s="23"/>
      <x:c r="H62" s="24"/>
      <x:c r="I62" s="23"/>
      <x:c r="J62" s="23"/>
    </x:row>
    <x:row r="63" ht="60" customHeight="1">
      <x:c r="A63" s="23"/>
      <x:c r="B63" s="23"/>
      <x:c r="C63" s="23"/>
      <x:c r="D63" s="23"/>
      <x:c r="E63" s="23"/>
      <x:c r="F63" s="23"/>
      <x:c r="G63" s="23"/>
      <x:c r="H63" s="24"/>
      <x:c r="I63" s="23"/>
      <x:c r="J63" s="23"/>
    </x:row>
    <x:row r="64" ht="60" customHeight="1">
      <x:c r="A64" s="23"/>
      <x:c r="B64" s="23"/>
      <x:c r="C64" s="23"/>
      <x:c r="D64" s="23"/>
      <x:c r="E64" s="23"/>
      <x:c r="F64" s="23"/>
      <x:c r="G64" s="23"/>
      <x:c r="H64" s="24"/>
      <x:c r="I64" s="23"/>
      <x:c r="J64" s="23"/>
    </x:row>
    <x:row r="65" ht="60" customHeight="1">
      <x:c r="A65" s="23"/>
      <x:c r="B65" s="23"/>
      <x:c r="C65" s="23"/>
      <x:c r="D65" s="23"/>
      <x:c r="E65" s="23"/>
      <x:c r="F65" s="23"/>
      <x:c r="G65" s="23"/>
      <x:c r="H65" s="24"/>
      <x:c r="I65" s="23"/>
      <x:c r="J65" s="23"/>
    </x:row>
    <x:row r="66" ht="60" customHeight="1">
      <x:c r="A66" s="23"/>
      <x:c r="B66" s="23"/>
      <x:c r="C66" s="23"/>
      <x:c r="D66" s="23"/>
      <x:c r="E66" s="23"/>
      <x:c r="F66" s="23"/>
      <x:c r="G66" s="23"/>
      <x:c r="H66" s="24"/>
      <x:c r="I66" s="23"/>
      <x:c r="J66" s="23"/>
    </x:row>
    <x:row r="67" ht="60" customHeight="1">
      <x:c r="A67" s="23"/>
      <x:c r="B67" s="23"/>
      <x:c r="C67" s="23"/>
      <x:c r="D67" s="23"/>
      <x:c r="E67" s="23"/>
      <x:c r="F67" s="23"/>
      <x:c r="G67" s="23"/>
      <x:c r="H67" s="24"/>
      <x:c r="I67" s="23"/>
      <x:c r="J67" s="23"/>
    </x:row>
    <x:row r="68" ht="60" customHeight="1">
      <x:c r="A68" s="23"/>
      <x:c r="B68" s="23"/>
      <x:c r="C68" s="23"/>
      <x:c r="D68" s="23"/>
      <x:c r="E68" s="23"/>
      <x:c r="F68" s="23"/>
      <x:c r="G68" s="23"/>
      <x:c r="H68" s="24"/>
      <x:c r="I68" s="23"/>
      <x:c r="J68" s="23"/>
    </x:row>
    <x:row r="69" ht="60" customHeight="1">
      <x:c r="A69" s="23"/>
      <x:c r="B69" s="23"/>
      <x:c r="C69" s="23"/>
      <x:c r="D69" s="23"/>
      <x:c r="E69" s="23"/>
      <x:c r="F69" s="23"/>
      <x:c r="G69" s="23"/>
      <x:c r="H69" s="24"/>
      <x:c r="I69" s="23"/>
      <x:c r="J69" s="23"/>
    </x:row>
    <x:row r="70" ht="60" customHeight="1">
      <x:c r="A70" s="23"/>
      <x:c r="B70" s="23"/>
      <x:c r="C70" s="23"/>
      <x:c r="D70" s="23"/>
      <x:c r="E70" s="23"/>
      <x:c r="F70" s="23"/>
      <x:c r="G70" s="23"/>
      <x:c r="H70" s="24"/>
      <x:c r="I70" s="23"/>
      <x:c r="J70" s="23"/>
    </x:row>
    <x:row r="71" ht="60" customHeight="1">
      <x:c r="A71" s="23"/>
      <x:c r="B71" s="23"/>
      <x:c r="C71" s="23"/>
      <x:c r="D71" s="23"/>
      <x:c r="E71" s="23"/>
      <x:c r="F71" s="23"/>
      <x:c r="G71" s="23"/>
      <x:c r="H71" s="24"/>
      <x:c r="I71" s="23"/>
      <x:c r="J71" s="23"/>
    </x:row>
    <x:row r="72" ht="60" customHeight="1">
      <x:c r="A72" s="23"/>
      <x:c r="B72" s="23"/>
      <x:c r="C72" s="23"/>
      <x:c r="D72" s="23"/>
      <x:c r="E72" s="23"/>
      <x:c r="F72" s="23"/>
      <x:c r="G72" s="23"/>
      <x:c r="H72" s="24"/>
      <x:c r="I72" s="23"/>
      <x:c r="J72" s="23"/>
    </x:row>
    <x:row r="73" ht="60" customHeight="1">
      <x:c r="A73" s="23"/>
      <x:c r="B73" s="23"/>
      <x:c r="C73" s="23"/>
      <x:c r="D73" s="23"/>
      <x:c r="E73" s="23"/>
      <x:c r="F73" s="23"/>
      <x:c r="G73" s="23"/>
      <x:c r="H73" s="24"/>
      <x:c r="I73" s="23"/>
      <x:c r="J73" s="23"/>
    </x:row>
    <x:row r="74" ht="60" customHeight="1">
      <x:c r="A74" s="23"/>
      <x:c r="B74" s="23"/>
      <x:c r="C74" s="23"/>
      <x:c r="D74" s="23"/>
      <x:c r="E74" s="23"/>
      <x:c r="F74" s="23"/>
      <x:c r="G74" s="23"/>
      <x:c r="H74" s="24"/>
      <x:c r="I74" s="23"/>
      <x:c r="J74" s="23"/>
    </x:row>
    <x:row r="75" ht="60" customHeight="1">
      <x:c r="A75" s="23"/>
      <x:c r="B75" s="23"/>
      <x:c r="C75" s="23"/>
      <x:c r="D75" s="23"/>
      <x:c r="E75" s="23"/>
      <x:c r="F75" s="23"/>
      <x:c r="G75" s="23"/>
      <x:c r="H75" s="24"/>
      <x:c r="I75" s="23"/>
      <x:c r="J75" s="23"/>
    </x:row>
    <x:row r="76" ht="60" customHeight="1">
      <x:c r="A76" s="23"/>
      <x:c r="B76" s="23"/>
      <x:c r="C76" s="23"/>
      <x:c r="D76" s="23"/>
      <x:c r="E76" s="23"/>
      <x:c r="F76" s="23"/>
      <x:c r="G76" s="23"/>
      <x:c r="H76" s="24"/>
      <x:c r="I76" s="23"/>
      <x:c r="J76" s="23"/>
    </x:row>
    <x:row r="77" ht="60" customHeight="1">
      <x:c r="A77" s="23"/>
      <x:c r="B77" s="23"/>
      <x:c r="C77" s="23"/>
      <x:c r="D77" s="23"/>
      <x:c r="E77" s="23"/>
      <x:c r="F77" s="23"/>
      <x:c r="G77" s="23"/>
      <x:c r="H77" s="24"/>
      <x:c r="I77" s="23"/>
      <x:c r="J77" s="23"/>
    </x:row>
    <x:row r="78" ht="60" customHeight="1">
      <x:c r="A78" s="23"/>
      <x:c r="B78" s="23"/>
      <x:c r="C78" s="23"/>
      <x:c r="D78" s="23"/>
      <x:c r="E78" s="23"/>
      <x:c r="F78" s="23"/>
      <x:c r="G78" s="23"/>
      <x:c r="H78" s="24"/>
      <x:c r="I78" s="23"/>
      <x:c r="J78" s="23"/>
    </x:row>
    <x:row r="79" ht="60" customHeight="1">
      <x:c r="A79" s="23"/>
      <x:c r="B79" s="23"/>
      <x:c r="C79" s="23"/>
      <x:c r="D79" s="23"/>
      <x:c r="E79" s="23"/>
      <x:c r="F79" s="23"/>
      <x:c r="G79" s="23"/>
      <x:c r="H79" s="24"/>
      <x:c r="I79" s="23"/>
      <x:c r="J79" s="23"/>
    </x:row>
    <x:row r="80" ht="60" customHeight="1">
      <x:c r="A80" s="23"/>
      <x:c r="B80" s="23"/>
      <x:c r="C80" s="23"/>
      <x:c r="D80" s="23"/>
      <x:c r="E80" s="23"/>
      <x:c r="F80" s="23"/>
      <x:c r="G80" s="23"/>
      <x:c r="H80" s="24"/>
      <x:c r="I80" s="23"/>
      <x:c r="J80" s="23"/>
    </x:row>
    <x:row r="81" ht="60" customHeight="1">
      <x:c r="A81" s="23"/>
      <x:c r="B81" s="23"/>
      <x:c r="C81" s="23"/>
      <x:c r="D81" s="23"/>
      <x:c r="E81" s="23"/>
      <x:c r="F81" s="23"/>
      <x:c r="G81" s="23"/>
      <x:c r="H81" s="24"/>
      <x:c r="I81" s="23"/>
      <x:c r="J81" s="23"/>
    </x:row>
    <x:row r="82" ht="60" customHeight="1">
      <x:c r="A82" s="23"/>
      <x:c r="B82" s="23"/>
      <x:c r="C82" s="23"/>
      <x:c r="D82" s="23"/>
      <x:c r="E82" s="23"/>
      <x:c r="F82" s="23"/>
      <x:c r="G82" s="23"/>
      <x:c r="H82" s="24"/>
      <x:c r="I82" s="23"/>
      <x:c r="J82" s="23"/>
    </x:row>
    <x:row r="83" ht="60" customHeight="1">
      <x:c r="A83" s="23"/>
      <x:c r="B83" s="23"/>
      <x:c r="C83" s="23"/>
      <x:c r="D83" s="23"/>
      <x:c r="E83" s="23"/>
      <x:c r="F83" s="23"/>
      <x:c r="G83" s="23"/>
      <x:c r="H83" s="24"/>
      <x:c r="I83" s="23"/>
      <x:c r="J83" s="23"/>
    </x:row>
    <x:row r="84" ht="60" customHeight="1">
      <x:c r="A84" s="23"/>
      <x:c r="B84" s="23"/>
      <x:c r="C84" s="23"/>
      <x:c r="D84" s="23"/>
      <x:c r="E84" s="23"/>
      <x:c r="F84" s="23"/>
      <x:c r="G84" s="23"/>
      <x:c r="H84" s="24"/>
      <x:c r="I84" s="23"/>
      <x:c r="J84" s="23"/>
    </x:row>
    <x:row r="85" ht="60" customHeight="1">
      <x:c r="A85" s="23"/>
      <x:c r="B85" s="23"/>
      <x:c r="C85" s="23"/>
      <x:c r="D85" s="23"/>
      <x:c r="E85" s="23"/>
      <x:c r="F85" s="23"/>
      <x:c r="G85" s="23"/>
      <x:c r="H85" s="24"/>
      <x:c r="I85" s="23"/>
      <x:c r="J85" s="23"/>
    </x:row>
    <x:row r="86" ht="60" customHeight="1">
      <x:c r="A86" s="23"/>
      <x:c r="B86" s="23"/>
      <x:c r="C86" s="23"/>
      <x:c r="D86" s="23"/>
      <x:c r="E86" s="23"/>
      <x:c r="F86" s="23"/>
      <x:c r="G86" s="23"/>
      <x:c r="H86" s="24"/>
      <x:c r="I86" s="23"/>
      <x:c r="J86" s="23"/>
    </x:row>
    <x:row r="87" ht="60" customHeight="1">
      <x:c r="A87" s="23"/>
      <x:c r="B87" s="23"/>
      <x:c r="C87" s="23"/>
      <x:c r="D87" s="23"/>
      <x:c r="E87" s="23"/>
      <x:c r="F87" s="23"/>
      <x:c r="G87" s="23"/>
      <x:c r="H87" s="24"/>
      <x:c r="I87" s="23"/>
      <x:c r="J87" s="23"/>
    </x:row>
    <x:row r="88" ht="60" customHeight="1">
      <x:c r="A88" s="23"/>
      <x:c r="B88" s="23"/>
      <x:c r="C88" s="23"/>
      <x:c r="D88" s="23"/>
      <x:c r="E88" s="23"/>
      <x:c r="F88" s="23"/>
      <x:c r="G88" s="23"/>
      <x:c r="H88" s="24"/>
      <x:c r="I88" s="23"/>
      <x:c r="J88" s="23"/>
    </x:row>
    <x:row r="89" ht="60" customHeight="1">
      <x:c r="A89" s="23"/>
      <x:c r="B89" s="23"/>
      <x:c r="C89" s="23"/>
      <x:c r="D89" s="23"/>
      <x:c r="E89" s="23"/>
      <x:c r="F89" s="23"/>
      <x:c r="G89" s="23"/>
      <x:c r="H89" s="24"/>
      <x:c r="I89" s="23"/>
      <x:c r="J89" s="23"/>
    </x:row>
    <x:row r="90" ht="60" customHeight="1">
      <x:c r="A90" s="23"/>
      <x:c r="B90" s="23"/>
      <x:c r="C90" s="23"/>
      <x:c r="D90" s="23"/>
      <x:c r="E90" s="23"/>
      <x:c r="F90" s="23"/>
      <x:c r="G90" s="23"/>
      <x:c r="H90" s="24"/>
      <x:c r="I90" s="23"/>
      <x:c r="J90" s="23"/>
    </x:row>
    <x:row r="91" ht="60" customHeight="1">
      <x:c r="A91" s="23"/>
      <x:c r="B91" s="23"/>
      <x:c r="C91" s="23"/>
      <x:c r="D91" s="23"/>
      <x:c r="E91" s="23"/>
      <x:c r="F91" s="23"/>
      <x:c r="G91" s="23"/>
      <x:c r="H91" s="24"/>
      <x:c r="I91" s="23"/>
      <x:c r="J91" s="23"/>
    </x:row>
    <x:row r="92" ht="60" customHeight="1">
      <x:c r="A92" s="23"/>
      <x:c r="B92" s="23"/>
      <x:c r="C92" s="23"/>
      <x:c r="D92" s="23"/>
      <x:c r="E92" s="23"/>
      <x:c r="F92" s="23"/>
      <x:c r="G92" s="23"/>
      <x:c r="H92" s="24"/>
      <x:c r="I92" s="23"/>
      <x:c r="J92" s="23"/>
    </x:row>
    <x:row r="93" ht="60" customHeight="1">
      <x:c r="A93" s="23"/>
      <x:c r="B93" s="23"/>
      <x:c r="C93" s="23"/>
      <x:c r="D93" s="23"/>
      <x:c r="E93" s="23"/>
      <x:c r="F93" s="23"/>
      <x:c r="G93" s="23"/>
      <x:c r="H93" s="24"/>
      <x:c r="I93" s="23"/>
      <x:c r="J93" s="23"/>
    </x:row>
    <x:row r="94" ht="60" customHeight="1">
      <x:c r="A94" s="23"/>
      <x:c r="B94" s="23"/>
      <x:c r="C94" s="23"/>
      <x:c r="D94" s="23"/>
      <x:c r="E94" s="23"/>
      <x:c r="F94" s="23"/>
      <x:c r="G94" s="23"/>
      <x:c r="H94" s="24"/>
      <x:c r="I94" s="23"/>
      <x:c r="J94" s="23"/>
    </x:row>
    <x:row r="95" ht="60" customHeight="1">
      <x:c r="A95" s="23"/>
      <x:c r="B95" s="23"/>
      <x:c r="C95" s="23"/>
      <x:c r="D95" s="23"/>
      <x:c r="E95" s="23"/>
      <x:c r="F95" s="23"/>
      <x:c r="G95" s="23"/>
      <x:c r="H95" s="24"/>
      <x:c r="I95" s="23"/>
      <x:c r="J95" s="23"/>
    </x:row>
    <x:row r="96" ht="60" customHeight="1">
      <x:c r="A96" s="23"/>
      <x:c r="B96" s="23"/>
      <x:c r="C96" s="23"/>
      <x:c r="D96" s="23"/>
      <x:c r="E96" s="23"/>
      <x:c r="F96" s="23"/>
      <x:c r="G96" s="23"/>
      <x:c r="H96" s="24"/>
      <x:c r="I96" s="23"/>
      <x:c r="J96" s="23"/>
    </x:row>
    <x:row r="97" ht="60" customHeight="1">
      <x:c r="A97" s="23"/>
      <x:c r="B97" s="23"/>
      <x:c r="C97" s="23"/>
      <x:c r="D97" s="23"/>
      <x:c r="E97" s="23"/>
      <x:c r="F97" s="23"/>
      <x:c r="G97" s="23"/>
      <x:c r="H97" s="24"/>
      <x:c r="I97" s="23"/>
      <x:c r="J97" s="23"/>
    </x:row>
    <x:row r="98" ht="60" customHeight="1">
      <x:c r="A98" s="23"/>
      <x:c r="B98" s="23"/>
      <x:c r="C98" s="23"/>
      <x:c r="D98" s="23"/>
      <x:c r="E98" s="23"/>
      <x:c r="F98" s="23"/>
      <x:c r="G98" s="23"/>
      <x:c r="H98" s="24"/>
      <x:c r="I98" s="23"/>
      <x:c r="J98" s="23"/>
    </x:row>
    <x:row r="99" ht="60" customHeight="1">
      <x:c r="A99" s="23"/>
      <x:c r="B99" s="23"/>
      <x:c r="C99" s="23"/>
      <x:c r="D99" s="23"/>
      <x:c r="E99" s="23"/>
      <x:c r="F99" s="23"/>
      <x:c r="G99" s="23"/>
      <x:c r="H99" s="24"/>
      <x:c r="I99" s="23"/>
      <x:c r="J99" s="23"/>
    </x:row>
    <x:row r="100" ht="60" customHeight="1">
      <x:c r="A100" s="23"/>
      <x:c r="B100" s="23"/>
      <x:c r="C100" s="23"/>
      <x:c r="D100" s="23"/>
      <x:c r="E100" s="23"/>
      <x:c r="F100" s="23"/>
      <x:c r="G100" s="23"/>
      <x:c r="H100" s="24"/>
      <x:c r="I100" s="23"/>
      <x:c r="J100" s="23"/>
    </x:row>
    <x:row r="101" ht="60" customHeight="1">
      <x:c r="A101" s="23"/>
      <x:c r="B101" s="23"/>
      <x:c r="C101" s="23"/>
      <x:c r="D101" s="23"/>
      <x:c r="E101" s="23"/>
      <x:c r="F101" s="23"/>
      <x:c r="G101" s="23"/>
      <x:c r="H101" s="24"/>
      <x:c r="I101" s="23"/>
      <x:c r="J101" s="23"/>
    </x:row>
    <x:row r="102" ht="60" customHeight="1">
      <x:c r="A102" s="23"/>
      <x:c r="B102" s="23"/>
      <x:c r="C102" s="23"/>
      <x:c r="D102" s="23"/>
      <x:c r="E102" s="23"/>
      <x:c r="F102" s="23"/>
      <x:c r="G102" s="23"/>
      <x:c r="H102" s="24"/>
      <x:c r="I102" s="23"/>
      <x:c r="J102" s="23"/>
    </x:row>
    <x:row r="103" ht="60" customHeight="1">
      <x:c r="A103" s="23"/>
      <x:c r="B103" s="23"/>
      <x:c r="C103" s="23"/>
      <x:c r="D103" s="23"/>
      <x:c r="E103" s="23"/>
      <x:c r="F103" s="23"/>
      <x:c r="G103" s="23"/>
      <x:c r="H103" s="24"/>
      <x:c r="I103" s="23"/>
      <x:c r="J103" s="23"/>
    </x:row>
    <x:row r="104" ht="60" customHeight="1">
      <x:c r="A104" s="23"/>
      <x:c r="B104" s="23"/>
      <x:c r="C104" s="23"/>
      <x:c r="D104" s="23"/>
      <x:c r="E104" s="23"/>
      <x:c r="F104" s="23"/>
      <x:c r="G104" s="23"/>
      <x:c r="H104" s="24"/>
      <x:c r="I104" s="23"/>
      <x:c r="J104" s="23"/>
    </x:row>
    <x:row r="105" ht="60" customHeight="1">
      <x:c r="A105" s="23"/>
      <x:c r="B105" s="23"/>
      <x:c r="C105" s="23"/>
      <x:c r="D105" s="23"/>
      <x:c r="E105" s="23"/>
      <x:c r="F105" s="23"/>
      <x:c r="G105" s="23"/>
      <x:c r="H105" s="24"/>
      <x:c r="I105" s="23"/>
      <x:c r="J105" s="23"/>
    </x:row>
    <x:row r="106" ht="60" customHeight="1">
      <x:c r="A106" s="23"/>
      <x:c r="B106" s="23"/>
      <x:c r="C106" s="23"/>
      <x:c r="D106" s="23"/>
      <x:c r="E106" s="23"/>
      <x:c r="F106" s="23"/>
      <x:c r="G106" s="23"/>
      <x:c r="H106" s="24"/>
      <x:c r="I106" s="23"/>
      <x:c r="J106" s="23"/>
    </x:row>
    <x:row r="107" ht="60" customHeight="1">
      <x:c r="A107" s="23"/>
      <x:c r="B107" s="23"/>
      <x:c r="C107" s="23"/>
      <x:c r="D107" s="23"/>
      <x:c r="E107" s="23"/>
      <x:c r="F107" s="23"/>
      <x:c r="G107" s="23"/>
      <x:c r="H107" s="24"/>
      <x:c r="I107" s="23"/>
      <x:c r="J107" s="23"/>
    </x:row>
    <x:row r="108" ht="60" customHeight="1">
      <x:c r="A108" s="23"/>
      <x:c r="B108" s="23"/>
      <x:c r="C108" s="23"/>
      <x:c r="D108" s="23"/>
      <x:c r="E108" s="23"/>
      <x:c r="F108" s="23"/>
      <x:c r="G108" s="23"/>
      <x:c r="H108" s="24"/>
      <x:c r="I108" s="23"/>
      <x:c r="J108" s="23"/>
    </x:row>
    <x:row r="109" ht="60" customHeight="1">
      <x:c r="A109" s="23"/>
      <x:c r="B109" s="23"/>
      <x:c r="C109" s="23"/>
      <x:c r="D109" s="23"/>
      <x:c r="E109" s="23"/>
      <x:c r="F109" s="23"/>
      <x:c r="G109" s="23"/>
      <x:c r="H109" s="24"/>
      <x:c r="I109" s="23"/>
      <x:c r="J109" s="23"/>
    </x:row>
    <x:row r="110" ht="60" customHeight="1">
      <x:c r="A110" s="23"/>
      <x:c r="B110" s="23"/>
      <x:c r="C110" s="23"/>
      <x:c r="D110" s="23"/>
      <x:c r="E110" s="23"/>
      <x:c r="F110" s="23"/>
      <x:c r="G110" s="23"/>
      <x:c r="H110" s="24"/>
      <x:c r="I110" s="23"/>
      <x:c r="J110" s="23"/>
    </x:row>
    <x:row r="111" ht="60" customHeight="1">
      <x:c r="A111" s="23"/>
      <x:c r="B111" s="23"/>
      <x:c r="C111" s="23"/>
      <x:c r="D111" s="23"/>
      <x:c r="E111" s="23"/>
      <x:c r="F111" s="23"/>
      <x:c r="G111" s="23"/>
      <x:c r="H111" s="24"/>
      <x:c r="I111" s="23"/>
      <x:c r="J111" s="23"/>
    </x:row>
    <x:row r="112" ht="60" customHeight="1">
      <x:c r="A112" s="23"/>
      <x:c r="B112" s="23"/>
      <x:c r="C112" s="23"/>
      <x:c r="D112" s="23"/>
      <x:c r="E112" s="23"/>
      <x:c r="F112" s="23"/>
      <x:c r="G112" s="23"/>
      <x:c r="H112" s="24"/>
      <x:c r="I112" s="23"/>
      <x:c r="J112" s="23"/>
    </x:row>
    <x:row r="113" ht="60" customHeight="1">
      <x:c r="A113" s="23"/>
      <x:c r="B113" s="23"/>
      <x:c r="C113" s="23"/>
      <x:c r="D113" s="23"/>
      <x:c r="E113" s="23"/>
      <x:c r="F113" s="23"/>
      <x:c r="G113" s="23"/>
      <x:c r="H113" s="24"/>
      <x:c r="I113" s="23"/>
      <x:c r="J113" s="23"/>
    </x:row>
    <x:row r="114" ht="60" customHeight="1">
      <x:c r="A114" s="23"/>
      <x:c r="B114" s="23"/>
      <x:c r="C114" s="23"/>
      <x:c r="D114" s="23"/>
      <x:c r="E114" s="23"/>
      <x:c r="F114" s="23"/>
      <x:c r="G114" s="23"/>
      <x:c r="H114" s="24"/>
      <x:c r="I114" s="23"/>
      <x:c r="J114" s="23"/>
    </x:row>
    <x:row r="115" ht="60" customHeight="1">
      <x:c r="A115" s="23"/>
      <x:c r="B115" s="23"/>
      <x:c r="C115" s="23"/>
      <x:c r="D115" s="23"/>
      <x:c r="E115" s="23"/>
      <x:c r="F115" s="23"/>
      <x:c r="G115" s="23"/>
      <x:c r="H115" s="24"/>
      <x:c r="I115" s="23"/>
      <x:c r="J115" s="23"/>
    </x:row>
    <x:row r="116" ht="60" customHeight="1">
      <x:c r="A116" s="23"/>
      <x:c r="B116" s="23"/>
      <x:c r="C116" s="23"/>
      <x:c r="D116" s="23"/>
      <x:c r="E116" s="23"/>
      <x:c r="F116" s="23"/>
      <x:c r="G116" s="23"/>
      <x:c r="H116" s="24"/>
      <x:c r="I116" s="23"/>
      <x:c r="J116" s="23"/>
    </x:row>
    <x:row r="117" ht="60" customHeight="1">
      <x:c r="A117" s="23"/>
      <x:c r="B117" s="23"/>
      <x:c r="C117" s="23"/>
      <x:c r="D117" s="23"/>
      <x:c r="E117" s="23"/>
      <x:c r="F117" s="23"/>
      <x:c r="G117" s="23"/>
      <x:c r="H117" s="24"/>
      <x:c r="I117" s="23"/>
      <x:c r="J117" s="23"/>
    </x:row>
    <x:row r="118" ht="60" customHeight="1">
      <x:c r="A118" s="23"/>
      <x:c r="B118" s="23"/>
      <x:c r="C118" s="23"/>
      <x:c r="D118" s="23"/>
      <x:c r="E118" s="23"/>
      <x:c r="F118" s="23"/>
      <x:c r="G118" s="23"/>
      <x:c r="H118" s="24"/>
      <x:c r="I118" s="23"/>
      <x:c r="J118" s="23"/>
    </x:row>
    <x:row r="119" ht="60" customHeight="1">
      <x:c r="A119" s="23"/>
      <x:c r="B119" s="23"/>
      <x:c r="C119" s="23"/>
      <x:c r="D119" s="23"/>
      <x:c r="E119" s="23"/>
      <x:c r="F119" s="23"/>
      <x:c r="G119" s="23"/>
      <x:c r="H119" s="24"/>
      <x:c r="I119" s="23"/>
      <x:c r="J119" s="23"/>
    </x:row>
    <x:row r="120" ht="60" customHeight="1">
      <x:c r="A120" s="23"/>
      <x:c r="B120" s="23"/>
      <x:c r="C120" s="23"/>
      <x:c r="D120" s="23"/>
      <x:c r="E120" s="23"/>
      <x:c r="F120" s="23"/>
      <x:c r="G120" s="23"/>
      <x:c r="H120" s="24"/>
      <x:c r="I120" s="23"/>
      <x:c r="J120" s="23"/>
    </x:row>
    <x:row r="121" ht="60" customHeight="1">
      <x:c r="A121" s="23"/>
      <x:c r="B121" s="23"/>
      <x:c r="C121" s="23"/>
      <x:c r="D121" s="23"/>
      <x:c r="E121" s="23"/>
      <x:c r="F121" s="23"/>
      <x:c r="G121" s="23"/>
      <x:c r="H121" s="24"/>
      <x:c r="I121" s="23"/>
      <x:c r="J121" s="23"/>
    </x:row>
    <x:row r="122" ht="60" customHeight="1">
      <x:c r="A122" s="23"/>
      <x:c r="B122" s="23"/>
      <x:c r="C122" s="23"/>
      <x:c r="D122" s="23"/>
      <x:c r="E122" s="23"/>
      <x:c r="F122" s="23"/>
      <x:c r="G122" s="23"/>
      <x:c r="H122" s="24"/>
      <x:c r="I122" s="23"/>
      <x:c r="J122" s="23"/>
    </x:row>
    <x:row r="123" ht="60" customHeight="1">
      <x:c r="A123" s="23"/>
      <x:c r="B123" s="23"/>
      <x:c r="C123" s="23"/>
      <x:c r="D123" s="23"/>
      <x:c r="E123" s="23"/>
      <x:c r="F123" s="23"/>
      <x:c r="G123" s="23"/>
      <x:c r="H123" s="24"/>
      <x:c r="I123" s="23"/>
      <x:c r="J123" s="23"/>
    </x:row>
    <x:row r="124" ht="60" customHeight="1">
      <x:c r="A124" s="23"/>
      <x:c r="B124" s="23"/>
      <x:c r="C124" s="23"/>
      <x:c r="D124" s="23"/>
      <x:c r="E124" s="23"/>
      <x:c r="F124" s="23"/>
      <x:c r="G124" s="23"/>
      <x:c r="H124" s="24"/>
      <x:c r="I124" s="23"/>
      <x:c r="J124" s="23"/>
    </x:row>
    <x:row r="125" ht="60" customHeight="1">
      <x:c r="A125" s="23"/>
      <x:c r="B125" s="23"/>
      <x:c r="C125" s="23"/>
      <x:c r="D125" s="23"/>
      <x:c r="E125" s="23"/>
      <x:c r="F125" s="23"/>
      <x:c r="G125" s="23"/>
      <x:c r="H125" s="24"/>
      <x:c r="I125" s="23"/>
      <x:c r="J125" s="23"/>
    </x:row>
    <x:row r="126" ht="60" customHeight="1">
      <x:c r="A126" s="23"/>
      <x:c r="B126" s="23"/>
      <x:c r="C126" s="23"/>
      <x:c r="D126" s="23"/>
      <x:c r="E126" s="23"/>
      <x:c r="F126" s="23"/>
      <x:c r="G126" s="23"/>
      <x:c r="H126" s="24"/>
      <x:c r="I126" s="23"/>
      <x:c r="J126" s="23"/>
    </x:row>
    <x:row r="127" ht="60" customHeight="1">
      <x:c r="A127" s="23"/>
      <x:c r="B127" s="23"/>
      <x:c r="C127" s="23"/>
      <x:c r="D127" s="23"/>
      <x:c r="E127" s="23"/>
      <x:c r="F127" s="23"/>
      <x:c r="G127" s="23"/>
      <x:c r="H127" s="24"/>
      <x:c r="I127" s="23"/>
      <x:c r="J127" s="23"/>
    </x:row>
    <x:row r="128" ht="60" customHeight="1">
      <x:c r="A128" s="23"/>
      <x:c r="B128" s="23"/>
      <x:c r="C128" s="23"/>
      <x:c r="D128" s="23"/>
      <x:c r="E128" s="23"/>
      <x:c r="F128" s="23"/>
      <x:c r="G128" s="23"/>
      <x:c r="H128" s="24"/>
      <x:c r="I128" s="23"/>
      <x:c r="J128" s="23"/>
    </x:row>
    <x:row r="129" ht="60" customHeight="1">
      <x:c r="A129" s="23"/>
      <x:c r="B129" s="23"/>
      <x:c r="C129" s="23"/>
      <x:c r="D129" s="23"/>
      <x:c r="E129" s="23"/>
      <x:c r="F129" s="23"/>
      <x:c r="G129" s="23"/>
      <x:c r="H129" s="24"/>
      <x:c r="I129" s="23"/>
      <x:c r="J129" s="23"/>
    </x:row>
    <x:row r="130" ht="60" customHeight="1">
      <x:c r="A130" s="23"/>
      <x:c r="B130" s="23"/>
      <x:c r="C130" s="23"/>
      <x:c r="D130" s="23"/>
      <x:c r="E130" s="23"/>
      <x:c r="F130" s="23"/>
      <x:c r="G130" s="23"/>
      <x:c r="H130" s="24"/>
      <x:c r="I130" s="23"/>
      <x:c r="J130" s="23"/>
    </x:row>
    <x:row r="131" ht="60" customHeight="1">
      <x:c r="A131" s="23"/>
      <x:c r="B131" s="23"/>
      <x:c r="C131" s="23"/>
      <x:c r="D131" s="23"/>
      <x:c r="E131" s="23"/>
      <x:c r="F131" s="23"/>
      <x:c r="G131" s="23"/>
      <x:c r="H131" s="24"/>
      <x:c r="I131" s="23"/>
      <x:c r="J131" s="23"/>
    </x:row>
    <x:row r="132" ht="60" customHeight="1">
      <x:c r="A132" s="23"/>
      <x:c r="B132" s="23"/>
      <x:c r="C132" s="23"/>
      <x:c r="D132" s="23"/>
      <x:c r="E132" s="23"/>
      <x:c r="F132" s="23"/>
      <x:c r="G132" s="23"/>
      <x:c r="H132" s="24"/>
      <x:c r="I132" s="23"/>
      <x:c r="J132" s="23"/>
    </x:row>
    <x:row r="133" ht="60" customHeight="1">
      <x:c r="A133" s="23"/>
      <x:c r="B133" s="23"/>
      <x:c r="C133" s="23"/>
      <x:c r="D133" s="23"/>
      <x:c r="E133" s="23"/>
      <x:c r="F133" s="23"/>
      <x:c r="G133" s="23"/>
      <x:c r="H133" s="24"/>
      <x:c r="I133" s="23"/>
      <x:c r="J133" s="23"/>
    </x:row>
    <x:row r="134" ht="60" customHeight="1">
      <x:c r="A134" s="23"/>
      <x:c r="B134" s="23"/>
      <x:c r="C134" s="23"/>
      <x:c r="D134" s="23"/>
      <x:c r="E134" s="23"/>
      <x:c r="F134" s="23"/>
      <x:c r="G134" s="23"/>
      <x:c r="H134" s="24"/>
      <x:c r="I134" s="23"/>
      <x:c r="J134" s="23"/>
    </x:row>
    <x:row r="135" ht="60" customHeight="1">
      <x:c r="A135" s="23"/>
      <x:c r="B135" s="23"/>
      <x:c r="C135" s="23"/>
      <x:c r="D135" s="23"/>
      <x:c r="E135" s="23"/>
      <x:c r="F135" s="23"/>
      <x:c r="G135" s="23"/>
      <x:c r="H135" s="24"/>
      <x:c r="I135" s="23"/>
      <x:c r="J135" s="23"/>
    </x:row>
    <x:row r="136" ht="60" customHeight="1">
      <x:c r="A136" s="23"/>
      <x:c r="B136" s="23"/>
      <x:c r="C136" s="23"/>
      <x:c r="D136" s="23"/>
      <x:c r="E136" s="23"/>
      <x:c r="F136" s="23"/>
      <x:c r="G136" s="23"/>
      <x:c r="H136" s="24"/>
      <x:c r="I136" s="23"/>
      <x:c r="J136" s="23"/>
    </x:row>
    <x:row r="137" ht="60" customHeight="1">
      <x:c r="A137" s="23"/>
      <x:c r="B137" s="23"/>
      <x:c r="C137" s="23"/>
      <x:c r="D137" s="23"/>
      <x:c r="E137" s="23"/>
      <x:c r="F137" s="23"/>
      <x:c r="G137" s="23"/>
      <x:c r="H137" s="24"/>
      <x:c r="I137" s="23"/>
      <x:c r="J137" s="23"/>
    </x:row>
    <x:row r="138" ht="60" customHeight="1">
      <x:c r="A138" s="23"/>
      <x:c r="B138" s="23"/>
      <x:c r="C138" s="23"/>
      <x:c r="D138" s="23"/>
      <x:c r="E138" s="23"/>
      <x:c r="F138" s="23"/>
      <x:c r="G138" s="23"/>
      <x:c r="H138" s="24"/>
      <x:c r="I138" s="23"/>
      <x:c r="J138" s="23"/>
    </x:row>
    <x:row r="139" ht="60" customHeight="1">
      <x:c r="A139" s="23"/>
      <x:c r="B139" s="23"/>
      <x:c r="C139" s="23"/>
      <x:c r="D139" s="23"/>
      <x:c r="E139" s="23"/>
      <x:c r="F139" s="23"/>
      <x:c r="G139" s="23"/>
      <x:c r="H139" s="24"/>
      <x:c r="I139" s="23"/>
      <x:c r="J139" s="23"/>
    </x:row>
    <x:row r="140" ht="60" customHeight="1">
      <x:c r="A140" s="23"/>
      <x:c r="B140" s="23"/>
      <x:c r="C140" s="23"/>
      <x:c r="D140" s="23"/>
      <x:c r="E140" s="23"/>
      <x:c r="F140" s="23"/>
      <x:c r="G140" s="23"/>
      <x:c r="H140" s="24"/>
      <x:c r="I140" s="23"/>
      <x:c r="J140" s="23"/>
    </x:row>
    <x:row r="141" ht="60" customHeight="1">
      <x:c r="A141" s="23"/>
      <x:c r="B141" s="23"/>
      <x:c r="C141" s="23"/>
      <x:c r="D141" s="23"/>
      <x:c r="E141" s="23"/>
      <x:c r="F141" s="23"/>
      <x:c r="G141" s="23"/>
      <x:c r="H141" s="24"/>
      <x:c r="I141" s="23"/>
      <x:c r="J141" s="23"/>
    </x:row>
    <x:row r="142" ht="60" customHeight="1">
      <x:c r="A142" s="23"/>
      <x:c r="B142" s="23"/>
      <x:c r="C142" s="23"/>
      <x:c r="D142" s="23"/>
      <x:c r="E142" s="23"/>
      <x:c r="F142" s="23"/>
      <x:c r="G142" s="23"/>
      <x:c r="H142" s="24"/>
      <x:c r="I142" s="23"/>
      <x:c r="J142" s="23"/>
    </x:row>
    <x:row r="143" ht="60" customHeight="1">
      <x:c r="A143" s="23"/>
      <x:c r="B143" s="23"/>
      <x:c r="C143" s="23"/>
      <x:c r="D143" s="23"/>
      <x:c r="E143" s="23"/>
      <x:c r="F143" s="23"/>
      <x:c r="G143" s="23"/>
      <x:c r="H143" s="24"/>
      <x:c r="I143" s="23"/>
      <x:c r="J143" s="23"/>
    </x:row>
    <x:row r="144" ht="60" customHeight="1">
      <x:c r="A144" s="23"/>
      <x:c r="B144" s="23"/>
      <x:c r="C144" s="23"/>
      <x:c r="D144" s="23"/>
      <x:c r="E144" s="23"/>
      <x:c r="F144" s="23"/>
      <x:c r="G144" s="23"/>
      <x:c r="H144" s="24"/>
      <x:c r="I144" s="23"/>
      <x:c r="J144" s="23"/>
    </x:row>
    <x:row r="145" ht="60" customHeight="1">
      <x:c r="A145" s="23"/>
      <x:c r="B145" s="23"/>
      <x:c r="C145" s="23"/>
      <x:c r="D145" s="23"/>
      <x:c r="E145" s="23"/>
      <x:c r="F145" s="23"/>
      <x:c r="G145" s="23"/>
      <x:c r="H145" s="24"/>
      <x:c r="I145" s="23"/>
      <x:c r="J145" s="23"/>
    </x:row>
    <x:row r="146" ht="60" customHeight="1">
      <x:c r="A146" s="23"/>
      <x:c r="B146" s="23"/>
      <x:c r="C146" s="23"/>
      <x:c r="D146" s="23"/>
      <x:c r="E146" s="23"/>
      <x:c r="F146" s="23"/>
      <x:c r="G146" s="23"/>
      <x:c r="H146" s="24"/>
      <x:c r="I146" s="23"/>
      <x:c r="J146" s="23"/>
    </x:row>
    <x:row r="147" ht="60" customHeight="1">
      <x:c r="A147" s="23"/>
      <x:c r="B147" s="23"/>
      <x:c r="C147" s="23"/>
      <x:c r="D147" s="23"/>
      <x:c r="E147" s="23"/>
      <x:c r="F147" s="23"/>
      <x:c r="G147" s="23"/>
      <x:c r="H147" s="24"/>
      <x:c r="I147" s="23"/>
      <x:c r="J147" s="23"/>
    </x:row>
    <x:row r="148" ht="60" customHeight="1">
      <x:c r="A148" s="23"/>
      <x:c r="B148" s="23"/>
      <x:c r="C148" s="23"/>
      <x:c r="D148" s="23"/>
      <x:c r="E148" s="23"/>
      <x:c r="F148" s="23"/>
      <x:c r="G148" s="23"/>
      <x:c r="H148" s="24"/>
      <x:c r="I148" s="23"/>
      <x:c r="J148" s="23"/>
    </x:row>
    <x:row r="149" ht="60" customHeight="1">
      <x:c r="A149" s="23"/>
      <x:c r="B149" s="23"/>
      <x:c r="C149" s="23"/>
      <x:c r="D149" s="23"/>
      <x:c r="E149" s="23"/>
      <x:c r="F149" s="23"/>
      <x:c r="G149" s="23"/>
      <x:c r="H149" s="24"/>
      <x:c r="I149" s="23"/>
      <x:c r="J149" s="23"/>
    </x:row>
    <x:row r="150" ht="60" customHeight="1">
      <x:c r="A150" s="23"/>
      <x:c r="B150" s="23"/>
      <x:c r="C150" s="23"/>
      <x:c r="D150" s="23"/>
      <x:c r="E150" s="23"/>
      <x:c r="F150" s="23"/>
      <x:c r="G150" s="23"/>
      <x:c r="H150" s="24"/>
      <x:c r="I150" s="23"/>
      <x:c r="J150" s="23"/>
    </x:row>
    <x:row r="151" ht="60" customHeight="1">
      <x:c r="A151" s="23"/>
      <x:c r="B151" s="23"/>
      <x:c r="C151" s="23"/>
      <x:c r="D151" s="23"/>
      <x:c r="E151" s="23"/>
      <x:c r="F151" s="23"/>
      <x:c r="G151" s="23"/>
      <x:c r="H151" s="24"/>
      <x:c r="I151" s="23"/>
      <x:c r="J151" s="23"/>
    </x:row>
    <x:row r="152" ht="60" customHeight="1">
      <x:c r="A152" s="23"/>
      <x:c r="B152" s="23"/>
      <x:c r="C152" s="23"/>
      <x:c r="D152" s="23"/>
      <x:c r="E152" s="23"/>
      <x:c r="F152" s="23"/>
      <x:c r="G152" s="23"/>
      <x:c r="H152" s="24"/>
      <x:c r="I152" s="23"/>
      <x:c r="J152" s="23"/>
    </x:row>
    <x:row r="153" ht="60" customHeight="1">
      <x:c r="A153" s="23"/>
      <x:c r="B153" s="23"/>
      <x:c r="C153" s="23"/>
      <x:c r="D153" s="23"/>
      <x:c r="E153" s="23"/>
      <x:c r="F153" s="23"/>
      <x:c r="G153" s="23"/>
      <x:c r="H153" s="24"/>
      <x:c r="I153" s="23"/>
      <x:c r="J153" s="23"/>
    </x:row>
    <x:row r="154" ht="60" customHeight="1">
      <x:c r="A154" s="23"/>
      <x:c r="B154" s="23"/>
      <x:c r="C154" s="23"/>
      <x:c r="D154" s="23"/>
      <x:c r="E154" s="23"/>
      <x:c r="F154" s="23"/>
      <x:c r="G154" s="23"/>
      <x:c r="H154" s="24"/>
      <x:c r="I154" s="23"/>
      <x:c r="J154" s="23"/>
    </x:row>
    <x:row r="155" ht="60" customHeight="1">
      <x:c r="A155" s="23"/>
      <x:c r="B155" s="23"/>
      <x:c r="C155" s="23"/>
      <x:c r="D155" s="23"/>
      <x:c r="E155" s="23"/>
      <x:c r="F155" s="23"/>
      <x:c r="G155" s="23"/>
      <x:c r="H155" s="24"/>
      <x:c r="I155" s="23"/>
      <x:c r="J155" s="23"/>
    </x:row>
    <x:row r="156" ht="60" customHeight="1">
      <x:c r="A156" s="23"/>
      <x:c r="B156" s="23"/>
      <x:c r="C156" s="23"/>
      <x:c r="D156" s="23"/>
      <x:c r="E156" s="23"/>
      <x:c r="F156" s="23"/>
      <x:c r="G156" s="23"/>
      <x:c r="H156" s="24"/>
      <x:c r="I156" s="23"/>
      <x:c r="J156" s="23"/>
    </x:row>
    <x:row r="157" ht="60" customHeight="1">
      <x:c r="A157" s="23"/>
      <x:c r="B157" s="23"/>
      <x:c r="C157" s="23"/>
      <x:c r="D157" s="23"/>
      <x:c r="E157" s="23"/>
      <x:c r="F157" s="23"/>
      <x:c r="G157" s="23"/>
      <x:c r="H157" s="24"/>
      <x:c r="I157" s="23"/>
      <x:c r="J157" s="23"/>
    </x:row>
    <x:row r="158" ht="60" customHeight="1">
      <x:c r="A158" s="23"/>
      <x:c r="B158" s="23"/>
      <x:c r="C158" s="23"/>
      <x:c r="D158" s="23"/>
      <x:c r="E158" s="23"/>
      <x:c r="F158" s="23"/>
      <x:c r="G158" s="23"/>
      <x:c r="H158" s="24"/>
      <x:c r="I158" s="23"/>
      <x:c r="J158" s="23"/>
    </x:row>
    <x:row r="159" ht="60" customHeight="1">
      <x:c r="A159" s="23"/>
      <x:c r="B159" s="23"/>
      <x:c r="C159" s="23"/>
      <x:c r="D159" s="23"/>
      <x:c r="E159" s="23"/>
      <x:c r="F159" s="23"/>
      <x:c r="G159" s="23"/>
      <x:c r="H159" s="24"/>
      <x:c r="I159" s="23"/>
      <x:c r="J159" s="23"/>
    </x:row>
    <x:row r="160" ht="60" customHeight="1">
      <x:c r="A160" s="23"/>
      <x:c r="B160" s="23"/>
      <x:c r="C160" s="23"/>
      <x:c r="D160" s="23"/>
      <x:c r="E160" s="23"/>
      <x:c r="F160" s="23"/>
      <x:c r="G160" s="23"/>
      <x:c r="H160" s="24"/>
      <x:c r="I160" s="23"/>
      <x:c r="J160" s="23"/>
    </x:row>
    <x:row r="161" ht="60" customHeight="1">
      <x:c r="A161" s="23"/>
      <x:c r="B161" s="23"/>
      <x:c r="C161" s="23"/>
      <x:c r="D161" s="23"/>
      <x:c r="E161" s="23"/>
      <x:c r="F161" s="23"/>
      <x:c r="G161" s="23"/>
      <x:c r="H161" s="24"/>
      <x:c r="I161" s="23"/>
      <x:c r="J161" s="23"/>
    </x:row>
    <x:row r="162" ht="60" customHeight="1">
      <x:c r="A162" s="23"/>
      <x:c r="B162" s="23"/>
      <x:c r="C162" s="23"/>
      <x:c r="D162" s="23"/>
      <x:c r="E162" s="23"/>
      <x:c r="F162" s="23"/>
      <x:c r="G162" s="23"/>
      <x:c r="H162" s="24"/>
      <x:c r="I162" s="23"/>
      <x:c r="J162" s="23"/>
    </x:row>
    <x:row r="163" ht="60" customHeight="1">
      <x:c r="A163" s="23"/>
      <x:c r="B163" s="23"/>
      <x:c r="C163" s="23"/>
      <x:c r="D163" s="23"/>
      <x:c r="E163" s="23"/>
      <x:c r="F163" s="23"/>
      <x:c r="G163" s="23"/>
      <x:c r="H163" s="24"/>
      <x:c r="I163" s="23"/>
      <x:c r="J163" s="23"/>
    </x:row>
    <x:row r="164" ht="60" customHeight="1">
      <x:c r="A164" s="23"/>
      <x:c r="B164" s="23"/>
      <x:c r="C164" s="23"/>
      <x:c r="D164" s="23"/>
      <x:c r="E164" s="23"/>
      <x:c r="F164" s="23"/>
      <x:c r="G164" s="23"/>
      <x:c r="H164" s="24"/>
      <x:c r="I164" s="23"/>
      <x:c r="J164" s="23"/>
    </x:row>
    <x:row r="165" ht="60" customHeight="1">
      <x:c r="A165" s="23"/>
      <x:c r="B165" s="23"/>
      <x:c r="C165" s="23"/>
      <x:c r="D165" s="23"/>
      <x:c r="E165" s="23"/>
      <x:c r="F165" s="23"/>
      <x:c r="G165" s="23"/>
      <x:c r="H165" s="24"/>
      <x:c r="I165" s="23"/>
      <x:c r="J165" s="23"/>
    </x:row>
    <x:row r="166" ht="60" customHeight="1">
      <x:c r="A166" s="23"/>
      <x:c r="B166" s="23"/>
      <x:c r="C166" s="23"/>
      <x:c r="D166" s="23"/>
      <x:c r="E166" s="23"/>
      <x:c r="F166" s="23"/>
      <x:c r="G166" s="23"/>
      <x:c r="H166" s="24"/>
      <x:c r="I166" s="23"/>
      <x:c r="J166" s="23"/>
    </x:row>
    <x:row r="167" ht="60" customHeight="1">
      <x:c r="A167" s="23"/>
      <x:c r="B167" s="23"/>
      <x:c r="C167" s="23"/>
      <x:c r="D167" s="23"/>
      <x:c r="E167" s="23"/>
      <x:c r="F167" s="23"/>
      <x:c r="G167" s="23"/>
      <x:c r="H167" s="24"/>
      <x:c r="I167" s="23"/>
      <x:c r="J167" s="23"/>
    </x:row>
    <x:row r="168" ht="60" customHeight="1">
      <x:c r="A168" s="23"/>
      <x:c r="B168" s="23"/>
      <x:c r="C168" s="23"/>
      <x:c r="D168" s="23"/>
      <x:c r="E168" s="23"/>
      <x:c r="F168" s="23"/>
      <x:c r="G168" s="23"/>
      <x:c r="H168" s="24"/>
      <x:c r="I168" s="23"/>
      <x:c r="J168" s="23"/>
    </x:row>
    <x:row r="169" ht="60" customHeight="1">
      <x:c r="A169" s="23"/>
      <x:c r="B169" s="23"/>
      <x:c r="C169" s="23"/>
      <x:c r="D169" s="23"/>
      <x:c r="E169" s="23"/>
      <x:c r="F169" s="23"/>
      <x:c r="G169" s="23"/>
      <x:c r="H169" s="24"/>
      <x:c r="I169" s="23"/>
      <x:c r="J169" s="23"/>
    </x:row>
    <x:row r="170" ht="60" customHeight="1">
      <x:c r="A170" s="23"/>
      <x:c r="B170" s="23"/>
      <x:c r="C170" s="23"/>
      <x:c r="D170" s="23"/>
      <x:c r="E170" s="23"/>
      <x:c r="F170" s="23"/>
      <x:c r="G170" s="23"/>
      <x:c r="H170" s="24"/>
      <x:c r="I170" s="23"/>
      <x:c r="J170" s="23"/>
    </x:row>
    <x:row r="171" ht="60" customHeight="1">
      <x:c r="A171" s="23"/>
      <x:c r="B171" s="23"/>
      <x:c r="C171" s="23"/>
      <x:c r="D171" s="23"/>
      <x:c r="E171" s="23"/>
      <x:c r="F171" s="23"/>
      <x:c r="G171" s="23"/>
      <x:c r="H171" s="24"/>
      <x:c r="I171" s="23"/>
      <x:c r="J171" s="23"/>
    </x:row>
    <x:row r="172" ht="60" customHeight="1">
      <x:c r="A172" s="23"/>
      <x:c r="B172" s="23"/>
      <x:c r="C172" s="23"/>
      <x:c r="D172" s="23"/>
      <x:c r="E172" s="23"/>
      <x:c r="F172" s="23"/>
      <x:c r="G172" s="23"/>
      <x:c r="H172" s="24"/>
      <x:c r="I172" s="23"/>
      <x:c r="J172" s="23"/>
    </x:row>
    <x:row r="173" ht="60" customHeight="1">
      <x:c r="A173" s="23"/>
      <x:c r="B173" s="23"/>
      <x:c r="C173" s="23"/>
      <x:c r="D173" s="23"/>
      <x:c r="E173" s="23"/>
      <x:c r="F173" s="23"/>
      <x:c r="G173" s="23"/>
      <x:c r="H173" s="24"/>
      <x:c r="I173" s="23"/>
      <x:c r="J173" s="23"/>
    </x:row>
    <x:row r="174" ht="60" customHeight="1">
      <x:c r="A174" s="23"/>
      <x:c r="B174" s="23"/>
      <x:c r="C174" s="23"/>
      <x:c r="D174" s="23"/>
      <x:c r="E174" s="23"/>
      <x:c r="F174" s="23"/>
      <x:c r="G174" s="23"/>
      <x:c r="H174" s="24"/>
      <x:c r="I174" s="23"/>
      <x:c r="J174" s="23"/>
    </x:row>
    <x:row r="175" ht="60" customHeight="1">
      <x:c r="A175" s="23"/>
      <x:c r="B175" s="23"/>
      <x:c r="C175" s="23"/>
      <x:c r="D175" s="23"/>
      <x:c r="E175" s="23"/>
      <x:c r="F175" s="23"/>
      <x:c r="G175" s="23"/>
      <x:c r="H175" s="24"/>
      <x:c r="I175" s="23"/>
      <x:c r="J175" s="23"/>
    </x:row>
    <x:row r="176" ht="60" customHeight="1">
      <x:c r="A176" s="23"/>
      <x:c r="B176" s="23"/>
      <x:c r="C176" s="23"/>
      <x:c r="D176" s="23"/>
      <x:c r="E176" s="23"/>
      <x:c r="F176" s="23"/>
      <x:c r="G176" s="23"/>
      <x:c r="H176" s="24"/>
      <x:c r="I176" s="23"/>
      <x:c r="J176" s="23"/>
    </x:row>
    <x:row r="177" ht="60" customHeight="1">
      <x:c r="A177" s="23"/>
      <x:c r="B177" s="23"/>
      <x:c r="C177" s="23"/>
      <x:c r="D177" s="23"/>
      <x:c r="E177" s="23"/>
      <x:c r="F177" s="23"/>
      <x:c r="G177" s="23"/>
      <x:c r="H177" s="24"/>
      <x:c r="I177" s="23"/>
      <x:c r="J177" s="23"/>
    </x:row>
    <x:row r="178" ht="60" customHeight="1">
      <x:c r="A178" s="23"/>
      <x:c r="B178" s="23"/>
      <x:c r="C178" s="23"/>
      <x:c r="D178" s="23"/>
      <x:c r="E178" s="23"/>
      <x:c r="F178" s="23"/>
      <x:c r="G178" s="23"/>
      <x:c r="H178" s="24"/>
      <x:c r="I178" s="23"/>
      <x:c r="J178" s="23"/>
    </x:row>
    <x:row r="179" ht="60" customHeight="1">
      <x:c r="A179" s="23"/>
      <x:c r="B179" s="23"/>
      <x:c r="C179" s="23"/>
      <x:c r="D179" s="23"/>
      <x:c r="E179" s="23"/>
      <x:c r="F179" s="23"/>
      <x:c r="G179" s="23"/>
      <x:c r="H179" s="24"/>
      <x:c r="I179" s="23"/>
      <x:c r="J179" s="23"/>
    </x:row>
    <x:row r="180" ht="60" customHeight="1">
      <x:c r="A180" s="23"/>
      <x:c r="B180" s="23"/>
      <x:c r="C180" s="23"/>
      <x:c r="D180" s="23"/>
      <x:c r="E180" s="23"/>
      <x:c r="F180" s="23"/>
      <x:c r="G180" s="23"/>
      <x:c r="H180" s="24"/>
      <x:c r="I180" s="23"/>
      <x:c r="J180" s="23"/>
    </x:row>
    <x:row r="181" ht="60" customHeight="1">
      <x:c r="A181" s="23"/>
      <x:c r="B181" s="23"/>
      <x:c r="C181" s="23"/>
      <x:c r="D181" s="23"/>
      <x:c r="E181" s="23"/>
      <x:c r="F181" s="23"/>
      <x:c r="G181" s="23"/>
      <x:c r="H181" s="24"/>
      <x:c r="I181" s="23"/>
      <x:c r="J181" s="23"/>
    </x:row>
    <x:row r="182" ht="60" customHeight="1">
      <x:c r="A182" s="23"/>
      <x:c r="B182" s="23"/>
      <x:c r="C182" s="23"/>
      <x:c r="D182" s="23"/>
      <x:c r="E182" s="23"/>
      <x:c r="F182" s="23"/>
      <x:c r="G182" s="23"/>
      <x:c r="H182" s="24"/>
      <x:c r="I182" s="23"/>
      <x:c r="J182" s="23"/>
    </x:row>
    <x:row r="183" ht="60" customHeight="1">
      <x:c r="A183" s="23"/>
      <x:c r="B183" s="23"/>
      <x:c r="C183" s="23"/>
      <x:c r="D183" s="23"/>
      <x:c r="E183" s="23"/>
      <x:c r="F183" s="23"/>
      <x:c r="G183" s="23"/>
      <x:c r="H183" s="24"/>
      <x:c r="I183" s="23"/>
      <x:c r="J183" s="23"/>
    </x:row>
    <x:row r="184" ht="60" customHeight="1">
      <x:c r="A184" s="23"/>
      <x:c r="B184" s="23"/>
      <x:c r="C184" s="23"/>
      <x:c r="D184" s="23"/>
      <x:c r="E184" s="23"/>
      <x:c r="F184" s="23"/>
      <x:c r="G184" s="23"/>
      <x:c r="H184" s="24"/>
      <x:c r="I184" s="23"/>
      <x:c r="J184" s="23"/>
    </x:row>
    <x:row r="185" ht="60" customHeight="1">
      <x:c r="A185" s="23"/>
      <x:c r="B185" s="23"/>
      <x:c r="C185" s="23"/>
      <x:c r="D185" s="23"/>
      <x:c r="E185" s="23"/>
      <x:c r="F185" s="23"/>
      <x:c r="G185" s="23"/>
      <x:c r="H185" s="24"/>
      <x:c r="I185" s="23"/>
      <x:c r="J185" s="23"/>
    </x:row>
    <x:row r="186" ht="60" customHeight="1">
      <x:c r="A186" s="23"/>
      <x:c r="B186" s="23"/>
      <x:c r="C186" s="23"/>
      <x:c r="D186" s="23"/>
      <x:c r="E186" s="23"/>
      <x:c r="F186" s="23"/>
      <x:c r="G186" s="23"/>
      <x:c r="H186" s="24"/>
      <x:c r="I186" s="23"/>
      <x:c r="J186" s="23"/>
    </x:row>
    <x:row r="187" ht="60" customHeight="1">
      <x:c r="A187" s="23"/>
      <x:c r="B187" s="23"/>
      <x:c r="C187" s="23"/>
      <x:c r="D187" s="23"/>
      <x:c r="E187" s="23"/>
      <x:c r="F187" s="23"/>
      <x:c r="G187" s="23"/>
      <x:c r="H187" s="24"/>
      <x:c r="I187" s="23"/>
      <x:c r="J187" s="23"/>
    </x:row>
    <x:row r="188" ht="60" customHeight="1">
      <x:c r="A188" s="23"/>
      <x:c r="B188" s="23"/>
      <x:c r="C188" s="23"/>
      <x:c r="D188" s="23"/>
      <x:c r="E188" s="23"/>
      <x:c r="F188" s="23"/>
      <x:c r="G188" s="23"/>
      <x:c r="H188" s="24"/>
      <x:c r="I188" s="23"/>
      <x:c r="J188" s="23"/>
    </x:row>
    <x:row r="189" ht="60" customHeight="1">
      <x:c r="A189" s="23"/>
      <x:c r="B189" s="23"/>
      <x:c r="C189" s="23"/>
      <x:c r="D189" s="23"/>
      <x:c r="E189" s="23"/>
      <x:c r="F189" s="23"/>
      <x:c r="G189" s="23"/>
      <x:c r="H189" s="24"/>
      <x:c r="I189" s="23"/>
      <x:c r="J189" s="23"/>
    </x:row>
    <x:row r="190" ht="60" customHeight="1">
      <x:c r="A190" s="23"/>
      <x:c r="B190" s="23"/>
      <x:c r="C190" s="23"/>
      <x:c r="D190" s="23"/>
      <x:c r="E190" s="23"/>
      <x:c r="F190" s="23"/>
      <x:c r="G190" s="23"/>
      <x:c r="H190" s="24"/>
      <x:c r="I190" s="23"/>
      <x:c r="J190" s="23"/>
    </x:row>
    <x:row r="191" ht="60" customHeight="1">
      <x:c r="A191" s="23"/>
      <x:c r="B191" s="23"/>
      <x:c r="C191" s="23"/>
      <x:c r="D191" s="23"/>
      <x:c r="E191" s="23"/>
      <x:c r="F191" s="23"/>
      <x:c r="G191" s="23"/>
      <x:c r="H191" s="24"/>
      <x:c r="I191" s="23"/>
      <x:c r="J191" s="23"/>
    </x:row>
    <x:row r="192" ht="60" customHeight="1">
      <x:c r="A192" s="23"/>
      <x:c r="B192" s="23"/>
      <x:c r="C192" s="23"/>
      <x:c r="D192" s="23"/>
      <x:c r="E192" s="23"/>
      <x:c r="F192" s="23"/>
      <x:c r="G192" s="23"/>
      <x:c r="H192" s="24"/>
      <x:c r="I192" s="23"/>
      <x:c r="J192" s="23"/>
    </x:row>
    <x:row r="193" ht="60" customHeight="1">
      <x:c r="A193" s="23"/>
      <x:c r="B193" s="23"/>
      <x:c r="C193" s="23"/>
      <x:c r="D193" s="23"/>
      <x:c r="E193" s="23"/>
      <x:c r="F193" s="23"/>
      <x:c r="G193" s="23"/>
      <x:c r="H193" s="24"/>
      <x:c r="I193" s="23"/>
      <x:c r="J193" s="23"/>
    </x:row>
    <x:row r="194" ht="60" customHeight="1">
      <x:c r="A194" s="23"/>
      <x:c r="B194" s="23"/>
      <x:c r="C194" s="23"/>
      <x:c r="D194" s="23"/>
      <x:c r="E194" s="23"/>
      <x:c r="F194" s="23"/>
      <x:c r="G194" s="23"/>
      <x:c r="H194" s="24"/>
      <x:c r="I194" s="23"/>
      <x:c r="J194" s="23"/>
    </x:row>
    <x:row r="195" ht="60" customHeight="1">
      <x:c r="A195" s="23"/>
      <x:c r="B195" s="23"/>
      <x:c r="C195" s="23"/>
      <x:c r="D195" s="23"/>
      <x:c r="E195" s="23"/>
      <x:c r="F195" s="23"/>
      <x:c r="G195" s="23"/>
      <x:c r="H195" s="24"/>
      <x:c r="I195" s="23"/>
      <x:c r="J195" s="23"/>
    </x:row>
    <x:row r="196" ht="60" customHeight="1">
      <x:c r="A196" s="23"/>
      <x:c r="B196" s="23"/>
      <x:c r="C196" s="23"/>
      <x:c r="D196" s="23"/>
      <x:c r="E196" s="23"/>
      <x:c r="F196" s="23"/>
      <x:c r="G196" s="23"/>
      <x:c r="H196" s="24"/>
      <x:c r="I196" s="23"/>
      <x:c r="J196" s="23"/>
    </x:row>
    <x:row r="197" ht="60" customHeight="1">
      <x:c r="A197" s="23"/>
      <x:c r="B197" s="23"/>
      <x:c r="C197" s="23"/>
      <x:c r="D197" s="23"/>
      <x:c r="E197" s="23"/>
      <x:c r="F197" s="23"/>
      <x:c r="G197" s="23"/>
      <x:c r="H197" s="24"/>
      <x:c r="I197" s="23"/>
      <x:c r="J197" s="23"/>
    </x:row>
    <x:row r="198" ht="60" customHeight="1">
      <x:c r="A198" s="23"/>
      <x:c r="B198" s="23"/>
      <x:c r="C198" s="23"/>
      <x:c r="D198" s="23"/>
      <x:c r="E198" s="23"/>
      <x:c r="F198" s="23"/>
      <x:c r="G198" s="23"/>
      <x:c r="H198" s="24"/>
      <x:c r="I198" s="23"/>
      <x:c r="J198" s="23"/>
    </x:row>
    <x:row r="199" ht="60" customHeight="1">
      <x:c r="A199" s="23"/>
      <x:c r="B199" s="23"/>
      <x:c r="C199" s="23"/>
      <x:c r="D199" s="23"/>
      <x:c r="E199" s="23"/>
      <x:c r="F199" s="23"/>
      <x:c r="G199" s="23"/>
      <x:c r="H199" s="24"/>
      <x:c r="I199" s="23"/>
      <x:c r="J199" s="23"/>
    </x:row>
    <x:row r="200" ht="60" customHeight="1">
      <x:c r="A200" s="23"/>
      <x:c r="B200" s="23"/>
      <x:c r="C200" s="23"/>
      <x:c r="D200" s="23"/>
      <x:c r="E200" s="23"/>
      <x:c r="F200" s="23"/>
      <x:c r="G200" s="23"/>
      <x:c r="H200" s="24"/>
      <x:c r="I200" s="23"/>
      <x:c r="J200" s="23"/>
    </x:row>
    <x:row r="201" ht="60" customHeight="1">
      <x:c r="A201" s="23"/>
      <x:c r="B201" s="23"/>
      <x:c r="C201" s="23"/>
      <x:c r="D201" s="23"/>
      <x:c r="E201" s="23"/>
      <x:c r="F201" s="23"/>
      <x:c r="G201" s="23"/>
      <x:c r="H201" s="24"/>
      <x:c r="I201" s="23"/>
      <x:c r="J201" s="23"/>
    </x:row>
  </x:sheetData>
  <x:dataValidations count="1">
    <x:dataValidation type="list" sqref="I2:I201">
      <x:formula1>"Not started,In progress,Complete,Blocked"</x:formula1>
    </x:dataValidation>
  </x:dataValidations>
  <x:pageMargins left="0.7" right="0.7" top="0.75" bottom="0.75" header="0.3" footer="0.3"/>
  <x:tableParts count="1">
    <x:tablePart xmlns:r="http://schemas.openxmlformats.org/officeDocument/2006/relationships" r:id="R4a69b31cf51546ff"/>
  </x:tableParts>
</x:worksheet>
</file>

<file path=xl/worksheets/sheet8.xml><?xml version="1.0" encoding="utf-8"?>
<x:worksheet xmlns:x="http://schemas.openxmlformats.org/spreadsheetml/2006/main">
  <x:sheetViews>
    <x:sheetView showGridLines="0" workbookViewId="0"/>
  </x:sheetViews>
  <x:sheetFormatPr defaultRowHeight="15"/>
  <x:cols>
    <x:col min="1" max="1" width="32" hidden="0" customWidth="1"/>
    <x:col min="2" max="2" width="48" hidden="0" customWidth="1"/>
    <x:col min="3" max="3" width="48" hidden="0" customWidth="1"/>
    <x:col min="4" max="4" width="48" hidden="0" customWidth="1"/>
  </x:cols>
  <x:sheetData>
    <x:row r="1" ht="44" customHeight="1">
      <x:c r="A1" s="21" t="str">
        <x:v>Stage / metric</x:v>
      </x:c>
      <x:c r="B1" s="21" t="str">
        <x:v>Definition / numerator</x:v>
      </x:c>
      <x:c r="C1" s="21" t="str">
        <x:v>Denominator / source</x:v>
      </x:c>
      <x:c r="D1" s="21" t="str">
        <x:v>Observation / unknown handling</x:v>
      </x:c>
    </x:row>
    <x:row r="2" ht="45" customHeight="1">
      <x:c r="A2" s="18" t="str">
        <x:v>Contacted prospect</x:v>
      </x:c>
      <x:c r="B2" s="18" t="str">
        <x:v>One unique person in at least one outbound attempt</x:v>
      </x:c>
      <x:c r="C2" s="18" t="str">
        <x:v>Deduplicated source export</x:v>
      </x:c>
      <x:c r="D2" s="18" t="str">
        <x:v>Messages / follow-ups do not add contacts; blank count unknown</x:v>
      </x:c>
    </x:row>
    <x:row r="3" ht="45" customHeight="1">
      <x:c r="A3" s="18" t="str">
        <x:v>Email-delivered recipient</x:v>
      </x:c>
      <x:c r="B3" s="18" t="str">
        <x:v>At least one non-bounced recorded email delivery</x:v>
      </x:c>
      <x:c r="C3" s="18" t="str">
        <x:v>Email source through cutoff</x:v>
      </x:c>
      <x:c r="D3" s="18" t="str">
        <x:v>Not proof of inbox placement or attention</x:v>
      </x:c>
    </x:row>
    <x:row r="4" ht="45" customHeight="1">
      <x:c r="A4" s="18" t="str">
        <x:v>Human replier</x:v>
      </x:c>
      <x:c r="B4" s="18" t="str">
        <x:v>Unique human response excluding automation</x:v>
      </x:c>
      <x:c r="C4" s="18" t="str">
        <x:v>Classified source export</x:v>
      </x:c>
      <x:c r="D4" s="18" t="str">
        <x:v>Repeated replies count once</x:v>
      </x:c>
    </x:row>
    <x:row r="5" ht="45" customHeight="1">
      <x:c r="A5" s="18" t="str">
        <x:v>Positive replier</x:v>
      </x:c>
      <x:c r="B5" s="18" t="str">
        <x:v>Relevant commercial interest under agreed rule</x:v>
      </x:c>
      <x:c r="C5" s="18" t="str">
        <x:v>Classified source export</x:v>
      </x:c>
      <x:c r="D5" s="18" t="str">
        <x:v>Referrals / generic information requests not automatic positive interest</x:v>
      </x:c>
    </x:row>
    <x:row r="6" ht="45" customHeight="1">
      <x:c r="A6" s="18" t="str">
        <x:v>Booked first meeting</x:v>
      </x:c>
      <x:c r="B6" s="18" t="str">
        <x:v>First agreed commercial conversation for one motion</x:v>
      </x:c>
      <x:c r="C6" s="18" t="str">
        <x:v>Meeting register</x:v>
      </x:c>
      <x:c r="D6" s="18" t="str">
        <x:v>Reschedules, attendees and follow-ups do not add bookings</x:v>
      </x:c>
    </x:row>
    <x:row r="7" ht="45" customHeight="1">
      <x:c r="A7" s="18" t="str">
        <x:v>Held first meeting</x:v>
      </x:c>
      <x:c r="B7" s="18" t="str">
        <x:v>Conversation took place, with held date</x:v>
      </x:c>
      <x:c r="C7" s="18" t="str">
        <x:v>Meeting register</x:v>
      </x:c>
      <x:c r="D7" s="18" t="str">
        <x:v>Future appointments stay pending</x:v>
      </x:c>
    </x:row>
    <x:row r="8" ht="45" customHeight="1">
      <x:c r="A8" s="18" t="str">
        <x:v>Qualified-held</x:v>
      </x:c>
      <x:c r="B8" s="18" t="str">
        <x:v>Held plus all mandatory gates evidenced</x:v>
      </x:c>
      <x:c r="C8" s="18" t="str">
        <x:v>Qualification owner</x:v>
      </x:c>
      <x:c r="D8" s="18" t="str">
        <x:v>Passed needs evidence; unknown is not passed</x:v>
      </x:c>
    </x:row>
    <x:row r="9" ht="45" customHeight="1">
      <x:c r="A9" s="18" t="str">
        <x:v>Sales-accepted held</x:v>
      </x:c>
      <x:c r="B9" s="18" t="str">
        <x:v>Held, Passed, evidence, sales owner and decision date</x:v>
      </x:c>
      <x:c r="C9" s="18" t="str">
        <x:v>Sales review</x:v>
      </x:c>
      <x:c r="D9" s="18" t="str">
        <x:v>Pending is not rejected; billing separate</x:v>
      </x:c>
    </x:row>
    <x:row r="10" ht="45" customHeight="1">
      <x:c r="A10" s="18" t="str">
        <x:v>Opportunity</x:v>
      </x:c>
      <x:c r="B10" s="18" t="str">
        <x:v>Distinct potential purchase linked to accepted motion</x:v>
      </x:c>
      <x:c r="C10" s="18" t="str">
        <x:v>Opportunity register</x:v>
      </x:c>
      <x:c r="D10" s="18" t="str">
        <x:v>One opportunity per motion; unique IDs</x:v>
      </x:c>
    </x:row>
    <x:row r="11" ht="45" customHeight="1">
      <x:c r="A11" s="18" t="str">
        <x:v>Won</x:v>
      </x:c>
      <x:c r="B11" s="18" t="str">
        <x:v>Documented closed-won rule satisfied</x:v>
      </x:c>
      <x:c r="C11" s="18" t="str">
        <x:v>Sales / contract source</x:v>
      </x:c>
      <x:c r="D11" s="18" t="str">
        <x:v>Contract value, revenue and cash are separate</x:v>
      </x:c>
    </x:row>
    <x:row r="12" ht="45" customHeight="1">
      <x:c r="A12" s="18"/>
      <x:c r="B12" s="18"/>
      <x:c r="C12" s="18"/>
      <x:c r="D12" s="18"/>
    </x:row>
    <x:row r="13" ht="45" customHeight="1">
      <x:c r="A13" s="18" t="str">
        <x:v>Human-reply rate</x:v>
      </x:c>
      <x:c r="B13" s="18" t="str">
        <x:v>B15</x:v>
      </x:c>
      <x:c r="C13" s="18" t="str">
        <x:v>B12</x:v>
      </x:c>
      <x:c r="D13" s="18" t="str">
        <x:v>Same selected cohort and cutoff; zero / unknown denominator → N/A</x:v>
      </x:c>
    </x:row>
    <x:row r="14" ht="45" customHeight="1">
      <x:c r="A14" s="18" t="str">
        <x:v>Positive-reply rate</x:v>
      </x:c>
      <x:c r="B14" s="18" t="str">
        <x:v>B16</x:v>
      </x:c>
      <x:c r="C14" s="18" t="str">
        <x:v>B12</x:v>
      </x:c>
      <x:c r="D14" s="18" t="str">
        <x:v>Same selected cohort and cutoff; zero / unknown denominator → N/A</x:v>
      </x:c>
    </x:row>
    <x:row r="15" ht="45" customHeight="1">
      <x:c r="A15" s="18" t="str">
        <x:v>Email delivery coverage</x:v>
      </x:c>
      <x:c r="B15" s="18" t="str">
        <x:v>B14</x:v>
      </x:c>
      <x:c r="C15" s="18" t="str">
        <x:v>B13</x:v>
      </x:c>
      <x:c r="D15" s="18" t="str">
        <x:v>Same selected cohort and cutoff; zero / unknown denominator → N/A</x:v>
      </x:c>
    </x:row>
    <x:row r="16" ht="45" customHeight="1">
      <x:c r="A16" s="18" t="str">
        <x:v>Positive-replier booking conversion</x:v>
      </x:c>
      <x:c r="B16" s="18" t="str">
        <x:v>B17</x:v>
      </x:c>
      <x:c r="C16" s="18" t="str">
        <x:v>B16</x:v>
      </x:c>
      <x:c r="D16" s="18" t="str">
        <x:v>Same selected cohort and cutoff; zero / unknown denominator → N/A</x:v>
      </x:c>
    </x:row>
    <x:row r="17" ht="45" customHeight="1">
      <x:c r="A17" s="18" t="str">
        <x:v>Booked-to-held rate</x:v>
      </x:c>
      <x:c r="B17" s="18" t="str">
        <x:v>B21</x:v>
      </x:c>
      <x:c r="C17" s="18" t="str">
        <x:v>B20</x:v>
      </x:c>
      <x:c r="D17" s="18" t="str">
        <x:v>Same selected cohort and cutoff; zero / unknown denominator → N/A</x:v>
      </x:c>
    </x:row>
    <x:row r="18" ht="45" customHeight="1">
      <x:c r="A18" s="18" t="str">
        <x:v>Held-to-qualified rate</x:v>
      </x:c>
      <x:c r="B18" s="18" t="str">
        <x:v>B22</x:v>
      </x:c>
      <x:c r="C18" s="18" t="str">
        <x:v>B21</x:v>
      </x:c>
      <x:c r="D18" s="18" t="str">
        <x:v>Same selected cohort and cutoff; zero / unknown denominator → N/A</x:v>
      </x:c>
    </x:row>
    <x:row r="19" ht="45" customHeight="1">
      <x:c r="A19" s="18" t="str">
        <x:v>Held-to-accepted rate</x:v>
      </x:c>
      <x:c r="B19" s="18" t="str">
        <x:v>B23</x:v>
      </x:c>
      <x:c r="C19" s="18" t="str">
        <x:v>B21</x:v>
      </x:c>
      <x:c r="D19" s="18" t="str">
        <x:v>Same selected cohort and cutoff; zero / unknown denominator → N/A</x:v>
      </x:c>
    </x:row>
    <x:row r="20" ht="45" customHeight="1">
      <x:c r="A20" s="18" t="str">
        <x:v>Accepted-to-opportunity conversion</x:v>
      </x:c>
      <x:c r="B20" s="18" t="str">
        <x:v>B29</x:v>
      </x:c>
      <x:c r="C20" s="18" t="str">
        <x:v>B23</x:v>
      </x:c>
      <x:c r="D20" s="18" t="str">
        <x:v>Same selected cohort and cutoff; zero / unknown denominator → N/A</x:v>
      </x:c>
    </x:row>
    <x:row r="21" ht="45" customHeight="1">
      <x:c r="A21" s="18" t="str">
        <x:v>Resolved-opportunity win rate</x:v>
      </x:c>
      <x:c r="B21" s="18" t="str">
        <x:v>B30</x:v>
      </x:c>
      <x:c r="C21" s="18" t="str">
        <x:v>(B30+B31)</x:v>
      </x:c>
      <x:c r="D21" s="18" t="str">
        <x:v>Same selected cohort and cutoff; zero / unknown denominator → N/A</x:v>
      </x:c>
    </x:row>
    <x:row r="22" ht="45" customHeight="1">
      <x:c r="A22" s="18"/>
      <x:c r="B22" s="18"/>
      <x:c r="C22" s="18"/>
      <x:c r="D22" s="18"/>
    </x:row>
    <x:row r="23" ht="45" customHeight="1">
      <x:c r="A23" s="18" t="str">
        <x:v>Cost per held</x:v>
      </x:c>
      <x:c r="B23" s="18" t="str">
        <x:v>Complete allocated programme cost</x:v>
      </x:c>
      <x:c r="C23" s="18" t="str">
        <x:v>Held first meetings</x:v>
      </x:c>
      <x:c r="D23" s="18" t="str">
        <x:v>Incomplete data → N/A</x:v>
      </x:c>
    </x:row>
    <x:row r="24" ht="45" customHeight="1">
      <x:c r="A24" s="18" t="str">
        <x:v>Cost per accepted</x:v>
      </x:c>
      <x:c r="B24" s="18" t="str">
        <x:v>Complete allocated programme cost</x:v>
      </x:c>
      <x:c r="C24" s="18" t="str">
        <x:v>Sales-accepted held meetings</x:v>
      </x:c>
      <x:c r="D24" s="18" t="str">
        <x:v>Same funded cohort; no automatic full CAC</x:v>
      </x:c>
    </x:row>
    <x:row r="25" ht="45" customHeight="1">
      <x:c r="A25" s="18" t="str">
        <x:v>Cost per opportunity</x:v>
      </x:c>
      <x:c r="B25" s="18" t="str">
        <x:v>Complete allocated programme cost</x:v>
      </x:c>
      <x:c r="C25" s="18" t="str">
        <x:v>Eligible opportunities</x:v>
      </x:c>
      <x:c r="D25" s="18" t="str">
        <x:v>Known zero cost valid; unknown withheld</x:v>
      </x:c>
    </x:row>
    <x:row r="26" ht="45" customHeight="1">
      <x:c r="A26" s="18"/>
      <x:c r="B26" s="18"/>
      <x:c r="C26" s="18"/>
      <x:c r="D26" s="18"/>
    </x:row>
    <x:row r="27" ht="45" customHeight="1">
      <x:c r="A27" s="18" t="str">
        <x:v>Meeting valid states</x:v>
      </x:c>
      <x:c r="B27" s="18" t="str">
        <x:v>Scheduled, Held, Cancelled, No-show, Rescheduled</x:v>
      </x:c>
      <x:c r="C27" s="18" t="str">
        <x:v>Not assessed, Passed, Failed, Pending evidence</x:v>
      </x:c>
      <x:c r="D27" s="18" t="str">
        <x:v>Not reviewed, Accepted, Rejected, Pending review</x:v>
      </x:c>
    </x:row>
    <x:row r="28" ht="45" customHeight="1">
      <x:c r="A28" s="18" t="str">
        <x:v>Date rules</x:v>
      </x:c>
      <x:c r="B28" s="18" t="str">
        <x:v>Real numeric dates; completed outcomes ≤ cutoff</x:v>
      </x:c>
      <x:c r="C28" s="18" t="str">
        <x:v>Acceptance follows held date; opportunity follows acceptance</x:v>
      </x:c>
      <x:c r="D28" s="18" t="str">
        <x:v>Won/Lost closed date ≥ creation and ≤ cutoff</x:v>
      </x:c>
    </x:row>
    <x:row r="29" ht="45" customHeight="1">
      <x:c r="A29" s="18" t="str">
        <x:v>Rejected requirements</x:v>
      </x:c>
      <x:c r="B29" s="18" t="str">
        <x:v>Held plus decision date, sales owner and rejection reason</x:v>
      </x:c>
      <x:c r="C29" s="18" t="str">
        <x:v>Qualification and acceptance distinct</x:v>
      </x:c>
      <x:c r="D29" s="18" t="str">
        <x:v>Non-held screening goes in notes</x:v>
      </x:c>
    </x:row>
    <x:row r="30" ht="45" customHeight="1">
      <x:c r="A30" s="18" t="str">
        <x:v>Contact constraints</x:v>
      </x:c>
      <x:c r="B30" s="18" t="str">
        <x:v>K ≤ J ≤ I; M ≤ L ≤ I; N ≤ M and ≤ bookings</x:v>
      </x:c>
      <x:c r="C30" s="18" t="str">
        <x:v>Counts must be nonnegative integers</x:v>
      </x:c>
      <x:c r="D30" s="18" t="str">
        <x:v>Blank is unknown; zero explicitly known</x:v>
      </x:c>
    </x:row>
    <x:row r="31" ht="45" customHeight="1">
      <x:c r="A31" s="18"/>
      <x:c r="B31" s="18"/>
      <x:c r="C31" s="18"/>
      <x:c r="D31" s="18"/>
    </x:row>
    <x:row r="32" ht="45" customHeight="1">
      <x:c r="A32" s="18" t="str">
        <x:v>Reference</x:v>
      </x:c>
      <x:c r="B32" s="18" t="str">
        <x:v>https://www.leadscorer.co/resources/outbound-reporting-template</x:v>
      </x:c>
      <x:c r="C32" s="18"/>
      <x:c r="D32" s="18"/>
    </x:row>
    <x:row r="33" ht="45" customHeight="1">
      <x:c r="A33" s="18" t="str">
        <x:v>Reference</x:v>
      </x:c>
      <x:c r="B33" s="18" t="str">
        <x:v>https://www.leadscorer.co/resources/what-is-a-qualified-appointment</x:v>
      </x:c>
      <x:c r="C33" s="18"/>
      <x:c r="D33" s="18"/>
    </x:row>
    <x:row r="34" ht="45" customHeight="1">
      <x:c r="A34" s="18" t="str">
        <x:v>Reference</x:v>
      </x:c>
      <x:c r="B34" s="18" t="str">
        <x:v>https://www.leadscorer.co/resources/qualified-meeting-handoff</x:v>
      </x:c>
      <x:c r="C34" s="18"/>
      <x:c r="D34" s="18"/>
    </x:row>
    <x:row r="35" ht="45" customHeight="1">
      <x:c r="A35" s="18" t="str">
        <x:v>Import documentation</x:v>
      </x:c>
      <x:c r="B35" s="18" t="str">
        <x:v>https://support.google.com/docs/answer/9331167?hl=en</x:v>
      </x:c>
      <x:c r="C35" s="18"/>
      <x:c r="D35" s="18"/>
    </x:row>
  </x:sheetData>
  <x:pageMargins left="0.7" right="0.7" top="0.75" bottom="0.75" header="0.3" footer="0.3"/>
</x:worksheet>
</file>