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14.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drawings/charts/chart1.xml" ContentType="application/vnd.openxmlformats-officedocument.drawingml.chart+xml"/>
  <Override PartName="/xl/worksheets/sheet15.xml" ContentType="application/vnd.openxmlformats-officedocument.spreadsheetml.worksheet+xml"/>
  <Override PartName="/xl/comments3.xml" ContentType="application/vnd.openxmlformats-officedocument.spreadsheetml.comments+xml"/>
  <Override PartName="/xl/threadedcomments/threadedcomment3.xml" ContentType="application/vnd.ms-excel.threadedcomments+xml"/>
  <Override PartName="/xl/worksheets/sheet16.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d5a0a289f3c64644" /></Relationships>
</file>

<file path=xl/workbook.xml><?xml version="1.0" encoding="utf-8"?>
<x:workbook xmlns:x="http://schemas.openxmlformats.org/spreadsheetml/2006/main">
  <x:sheets>
    <x:sheet xmlns:r="http://schemas.openxmlformats.org/officeDocument/2006/relationships" name="Start" sheetId="1" r:id="R85dd0b2c5fd34100"/>
    <x:sheet xmlns:r="http://schemas.openxmlformats.org/officeDocument/2006/relationships" name="Capability" sheetId="2" r:id="R232d9e2e7a8b461d"/>
    <x:sheet xmlns:r="http://schemas.openxmlformats.org/officeDocument/2006/relationships" name="Segment Plays" sheetId="3" r:id="Rf57da84abba44ca4"/>
    <x:sheet xmlns:r="http://schemas.openxmlformats.org/officeDocument/2006/relationships" name="Accounts" sheetId="4" r:id="R37051bad80904154"/>
    <x:sheet xmlns:r="http://schemas.openxmlformats.org/officeDocument/2006/relationships" name="Contacts" sheetId="5" r:id="Ra0ed79098dff4da6"/>
    <x:sheet xmlns:r="http://schemas.openxmlformats.org/officeDocument/2006/relationships" name="RFQ Log" sheetId="6" r:id="R898e2590bba94791"/>
    <x:sheet xmlns:r="http://schemas.openxmlformats.org/officeDocument/2006/relationships" name="Lane Brief" sheetId="7" r:id="Rb0cd0b6ede2742e2"/>
    <x:sheet xmlns:r="http://schemas.openxmlformats.org/officeDocument/2006/relationships" name="Outreach" sheetId="8" r:id="Rb835308552b2413c"/>
    <x:sheet xmlns:r="http://schemas.openxmlformats.org/officeDocument/2006/relationships" name="Experiments" sheetId="9" r:id="R3d8c971a19864326"/>
    <x:sheet xmlns:r="http://schemas.openxmlformats.org/officeDocument/2006/relationships" name="Sources" sheetId="10" r:id="R2239f0a5cbaf4f42"/>
    <x:sheet xmlns:r="http://schemas.openxmlformats.org/officeDocument/2006/relationships" name="Routing Gate" sheetId="11" r:id="R439551f6177544d0"/>
    <x:sheet xmlns:r="http://schemas.openxmlformats.org/officeDocument/2006/relationships" name="Tender Gate" sheetId="12" r:id="Rd01c7fbbca1448dd"/>
    <x:sheet xmlns:r="http://schemas.openxmlformats.org/officeDocument/2006/relationships" name="Unit Economics" sheetId="13" r:id="R93c4d8ed90144f44"/>
    <x:sheet xmlns:r="http://schemas.openxmlformats.org/officeDocument/2006/relationships" name="Cash Flow" sheetId="14" r:id="R481a154797174bd0"/>
    <x:sheet xmlns:r="http://schemas.openxmlformats.org/officeDocument/2006/relationships" name="Funnel" sheetId="15" r:id="R6f2807f273f243be"/>
    <x:sheet xmlns:r="http://schemas.openxmlformats.org/officeDocument/2006/relationships" name="Pilot Proof" sheetId="16" r:id="Rf620ee0061ec4899"/>
  </x:sheets>
</x:workbook>
</file>

<file path=xl/comments1.xml><?xml version="1.0" encoding="utf-8"?>
<x:comments xmlns:x="http://schemas.openxmlformats.org/spreadsheetml/2006/main">
  <x:authors>
    <x:author>tc={B592953C-CC1D-47A9-8C0E-B9BFBCC1D810}</x:author>
    <x:author>tc={B2C41944-27A2-49EC-B8DA-B8901BCB8840}</x:author>
    <x:author>tc={F9069C43-0327-481D-BCE2-B9DC273D165D}</x:author>
    <x:author>tc={09BC97AE-3C95-4ECB-BB35-424BA6755EAE}</x:author>
    <x:author>tc={3256A66E-5949-4796-ADBF-0617959697FD}</x:author>
    <x:author>tc={745700D5-33FE-4DBD-8568-995B03C56F25}</x:author>
    <x:author>tc={466A3FBA-400D-4019-A17E-9D68BC95BA8A}</x:author>
    <x:author>tc={0286C284-04E5-4DC9-9B34-F880EEE273B5}</x:author>
    <x:author>tc={60885AA4-A864-448E-BAD5-63EAF8D4ACA2}</x:author>
    <x:author>tc={773EC4D7-61FF-4E3A-9115-8C7ED37D2E3C}</x:author>
    <x:author>tc={B119F73A-88D8-422E-9DB5-5691CACF568B}</x:author>
    <x:author>tc={737FE28D-7DF0-400B-845C-97400114EB2D}</x:author>
    <x:author>tc={59B36702-E84D-4A1B-95E0-0275B2B5A9EF}</x:author>
    <x:author>tc={53C50D3E-B22A-4D64-9F54-65FB2F1EBF58}</x:author>
    <x:author>tc={3708B4C2-EC5D-4A83-91FB-0D14E7766C21}</x:author>
  </x:authors>
  <x:commentList>
    <x:comment ref="B7" authorId="0">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8" authorId="1">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9" authorId="2">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0" authorId="3">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1" authorId="4">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2" authorId="5">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3" authorId="6">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4" authorId="7">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5" authorId="8">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6" authorId="9">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7" authorId="10">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8" authorId="11">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19" authorId="12">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20" authorId="13">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 ref="B21" authorId="14">
      <x:text>
        <x:r>
          <x:t>[Threaded comment]
Your version of Excel allows you to read this threaded comment; however, any edits to it will get removed if the file is opened in a newer version of Excel. Learn more: https://go.microsoft.com/fwlink/?linkid=870924
Comment:
    Fictional illustration. Not an observed rate, market benchmark or provider result. Replace with current job/supplier evidence and record the source.</x:t>
        </x:r>
      </x:text>
    </x:comment>
  </x:commentList>
</x:comments>
</file>

<file path=xl/comments2.xml><?xml version="1.0" encoding="utf-8"?>
<x:comments xmlns:x="http://schemas.openxmlformats.org/spreadsheetml/2006/main">
  <x:authors>
    <x:author>tc={963CED02-35AC-4DF1-9927-345BF4EE1085}</x:author>
    <x:author>tc={6E740C87-DA2C-4254-ADD2-6690122B4AD7}</x:author>
    <x:author>tc={717F8A73-2F5C-4093-8C6A-7B79AA8F47F5}</x:author>
    <x:author>tc={D63628AE-7769-40E4-B05F-517A57772EF1}</x:author>
    <x:author>tc={260FCA6E-4555-45A6-B670-15A239297033}</x:author>
    <x:author>tc={0CDBB000-9D34-4987-A6AE-D14C6A824579}</x:author>
    <x:author>tc={C4292A71-BC01-4FD3-B137-4B862A5EF305}</x:author>
    <x:author>tc={4CE6D6C6-32F1-4B25-8BEF-355665284081}</x:author>
    <x:author>tc={711D44A0-0FA2-47A9-B832-28569B036A56}</x:author>
    <x:author>tc={2F6B8117-3CC3-4A12-804C-B06D9A15DB37}</x:author>
    <x:author>tc={FA8C3FF3-B5DC-4E63-9CB7-2497D9798CB7}</x:author>
  </x:authors>
  <x:commentList>
    <x:comment ref="B6" authorId="0">
      <x:text>
        <x:r>
          <x:t>[Threaded comment]
Your version of Excel allows you to read this threaded comment; however, any edits to it will get removed if the file is opened in a newer version of Excel. Learn more: https://go.microsoft.com/fwlink/?linkid=870924
Comment:
    Fictional opening balance. Example source: fictional guide scenario, chapter 32; linked inputs use Unit Economics.</x:t>
        </x:r>
      </x:text>
    </x:comment>
    <x:comment ref="B7" authorId="1">
      <x:text>
        <x:r>
          <x:t>[Threaded comment]
Your version of Excel allows you to read this threaded comment; however, any edits to it will get removed if the file is opened in a newer version of Excel. Learn more: https://go.microsoft.com/fwlink/?linkid=870924
Comment:
    Fictional reserve, not a recommended minimum. Example source: fictional guide scenario, chapter 32; linked inputs use Unit Economics.</x:t>
        </x:r>
      </x:text>
    </x:comment>
    <x:comment ref="B8" authorId="2">
      <x:text>
        <x:r>
          <x:t>[Threaded comment]
Your version of Excel allows you to read this threaded comment; however, any edits to it will get removed if the file is opened in a newer version of Excel. Learn more: https://go.microsoft.com/fwlink/?linkid=870924
Comment:
    Flat workload illustration. Do not promise this volume. Example source: fictional guide scenario, chapter 32; linked inputs use Unit Economics.</x:t>
        </x:r>
      </x:text>
    </x:comment>
    <x:comment ref="B9" authorId="3">
      <x:text>
        <x:r>
          <x:t>[Threaded comment]
Your version of Excel allows you to read this threaded comment; however, any edits to it will get removed if the file is opened in a newer version of Excel. Learn more: https://go.microsoft.com/fwlink/?linkid=870924
Comment:
    Linked to Unit Economics. Example source: fictional guide scenario, chapter 32; linked inputs use Unit Economics.</x:t>
        </x:r>
      </x:text>
    </x:comment>
    <x:comment ref="B10" authorId="4">
      <x:text>
        <x:r>
          <x:t>[Threaded comment]
Your version of Excel allows you to read this threaded comment; however, any edits to it will get removed if the file is opened in a newer version of Excel. Learn more: https://go.microsoft.com/fwlink/?linkid=870924
Comment:
    Linked to trip cash cost; risk allowance not yet paid. Example source: fictional guide scenario, chapter 32; linked inputs use Unit Economics.</x:t>
        </x:r>
      </x:text>
    </x:comment>
    <x:comment ref="B11" authorId="5">
      <x:text>
        <x:r>
          <x:t>[Threaded comment]
Your version of Excel allows you to read this threaded comment; however, any edits to it will get removed if the file is opened in a newer version of Excel. Learn more: https://go.microsoft.com/fwlink/?linkid=870924
Comment:
    Timing assumption, not legally approved payment terms. Example source: fictional guide scenario, chapter 32; linked inputs use Unit Economics.</x:t>
        </x:r>
      </x:text>
    </x:comment>
    <x:comment ref="B12" authorId="6">
      <x:text>
        <x:r>
          <x:t>[Threaded comment]
Your version of Excel allows you to read this threaded comment; however, any edits to it will get removed if the file is opened in a newer version of Excel. Learn more: https://go.microsoft.com/fwlink/?linkid=870924
Comment:
    Share paid in the same week as service. Example source: fictional guide scenario, chapter 32; linked inputs use Unit Economics.</x:t>
        </x:r>
      </x:text>
    </x:comment>
    <x:comment ref="B13" authorId="7">
      <x:text>
        <x:r>
          <x:t>[Threaded comment]
Your version of Excel allows you to read this threaded comment; however, any edits to it will get removed if the file is opened in a newer version of Excel. Learn more: https://go.microsoft.com/fwlink/?linkid=870924
Comment:
    Balance after service; 0 means same week. Example source: fictional guide scenario, chapter 32; linked inputs use Unit Economics.</x:t>
        </x:r>
      </x:text>
    </x:comment>
    <x:comment ref="B14" authorId="8">
      <x:text>
        <x:r>
          <x:t>[Threaded comment]
Your version of Excel allows you to read this threaded comment; however, any edits to it will get removed if the file is opened in a newer version of Excel. Learn more: https://go.microsoft.com/fwlink/?linkid=870924
Comment:
    Fictional mobilisation cost. Example source: fictional guide scenario, chapter 32; linked inputs use Unit Economics.</x:t>
        </x:r>
      </x:text>
    </x:comment>
    <x:comment ref="B15" authorId="9">
      <x:text>
        <x:r>
          <x:t>[Threaded comment]
Your version of Excel allows you to read this threaded comment; however, any edits to it will get removed if the file is opened in a newer version of Excel. Learn more: https://go.microsoft.com/fwlink/?linkid=870924
Comment:
    Cash tied up, not an expense. Example source: fictional guide scenario, chapter 32; linked inputs use Unit Economics.</x:t>
        </x:r>
      </x:text>
    </x:comment>
    <x:comment ref="B16" authorId="10">
      <x:text>
        <x:r>
          <x:t>[Threaded comment]
Your version of Excel allows you to read this threaded comment; however, any edits to it will get removed if the file is opened in a newer version of Excel. Learn more: https://go.microsoft.com/fwlink/?linkid=870924
Comment:
    0 means not returned within this model. Verify actual return conditions. Example source: fictional guide scenario, chapter 32; linked inputs use Unit Economics.</x:t>
        </x:r>
      </x:text>
    </x:comment>
  </x:commentList>
</x:comments>
</file>

<file path=xl/comments3.xml><?xml version="1.0" encoding="utf-8"?>
<x:comments xmlns:x="http://schemas.openxmlformats.org/spreadsheetml/2006/main">
  <x:authors>
    <x:author>tc={8E0280A4-0A6D-4BBB-B148-6EBBA9DB90F0}</x:author>
    <x:author>tc={8D217D30-F84C-4E1F-B3C7-92B696BC6FB8}</x:author>
    <x:author>tc={025F5EE8-163B-407C-AC66-7879E9776BEB}</x:author>
    <x:author>tc={5A79CAE3-1E36-42CD-AD5F-58872619F271}</x:author>
    <x:author>tc={4F7C463E-20F8-493E-B0E2-22B1477C933D}</x:author>
    <x:author>tc={06B68AAA-6C49-4650-BCA8-D349D3455D76}</x:author>
    <x:author>tc={5D473C1E-D763-4910-9FC3-4C14C7B1B923}</x:author>
    <x:author>tc={64E6EE47-6974-4FD9-8FF1-C3D5C9DC122B}</x:author>
    <x:author>tc={FFBE3080-DB78-4AE0-8E6A-9CC333762CA2}</x:author>
    <x:author>tc={EC78EC26-45F0-4A60-A2DF-C495D744004F}</x:author>
    <x:author>tc={39B9D95B-E36A-4256-9395-D5B84B532AF9}</x:author>
    <x:author>tc={ED97C4B6-8D5B-477D-980C-A7DE9CA2C61B}</x:author>
    <x:author>tc={61E19A49-B1F3-4583-9677-7FF6E070BC45}</x:author>
    <x:author>tc={3DF9DAF4-90C0-4FE4-8BAC-8BDBB405162D}</x:author>
    <x:author>tc={3E76D0B4-ED3F-4107-9184-5C9502769F98}</x:author>
  </x:authors>
  <x:commentList>
    <x:comment ref="B6" authorId="0">
      <x:text>
        <x:r>
          <x:t>[Threaded comment]
Your version of Excel allows you to read this threaded comment; however, any edits to it will get removed if the file is opened in a newer version of Excel. Learn more: https://go.microsoft.com/fwlink/?linkid=870924
Comment:
    Fictional cohort. Count distinct reached accounts. Source: fictional example in guide chapter 33; replace with a matched account cohort.</x:t>
        </x:r>
      </x:text>
    </x:comment>
    <x:comment ref="B7" authorId="1">
      <x:text>
        <x:r>
          <x:t>[Threaded comment]
Your version of Excel allows you to read this threaded comment; however, any edits to it will get removed if the file is opened in a newer version of Excel. Learn more: https://go.microsoft.com/fwlink/?linkid=870924
Comment:
    Relevant replies, not automations or opt-outs. Source: fictional example in guide chapter 33; replace with a matched account cohort.</x:t>
        </x:r>
      </x:text>
    </x:comment>
    <x:comment ref="B8" authorId="2">
      <x:text>
        <x:r>
          <x:t>[Threaded comment]
Your version of Excel allows you to read this threaded comment; however, any edits to it will get removed if the file is opened in a newer version of Excel. Learn more: https://go.microsoft.com/fwlink/?linkid=870924
Comment:
    Actual priceable briefs. Source: fictional example in guide chapter 33; replace with a matched account cohort.</x:t>
        </x:r>
      </x:text>
    </x:comment>
    <x:comment ref="B9" authorId="3">
      <x:text>
        <x:r>
          <x:t>[Threaded comment]
Your version of Excel allows you to read this threaded comment; however, any edits to it will get removed if the file is opened in a newer version of Excel. Learn more: https://go.microsoft.com/fwlink/?linkid=870924
Comment:
    Use one first meeting per account in this model. Source: fictional example in guide chapter 33; replace with a matched account cohort.</x:t>
        </x:r>
      </x:text>
    </x:comment>
    <x:comment ref="B10" authorId="4">
      <x:text>
        <x:r>
          <x:t>[Threaded comment]
Your version of Excel allows you to read this threaded comment; however, any edits to it will get removed if the file is opened in a newer version of Excel. Learn more: https://go.microsoft.com/fwlink/?linkid=870924
Comment:
    Exclude future appointments. Source: fictional example in guide chapter 33; replace with a matched account cohort.</x:t>
        </x:r>
      </x:text>
    </x:comment>
    <x:comment ref="B11" authorId="5">
      <x:text>
        <x:r>
          <x:t>[Threaded comment]
Your version of Excel allows you to read this threaded comment; however, any edits to it will get removed if the file is opened in a newer version of Excel. Learn more: https://go.microsoft.com/fwlink/?linkid=870924
Comment:
    Do not count no-shows as held. Source: fictional example in guide chapter 33; replace with a matched account cohort.</x:t>
        </x:r>
      </x:text>
    </x:comment>
    <x:comment ref="B12" authorId="6">
      <x:text>
        <x:r>
          <x:t>[Threaded comment]
Your version of Excel allows you to read this threaded comment; however, any edits to it will get removed if the file is opened in a newer version of Excel. Learn more: https://go.microsoft.com/fwlink/?linkid=870924
Comment:
    Accepted after review. Source: fictional example in guide chapter 33; replace with a matched account cohort.</x:t>
        </x:r>
      </x:text>
    </x:comment>
    <x:comment ref="B13" authorId="7">
      <x:text>
        <x:r>
          <x:t>[Threaded comment]
Your version of Excel allows you to read this threaded comment; however, any edits to it will get removed if the file is opened in a newer version of Excel. Learn more: https://go.microsoft.com/fwlink/?linkid=870924
Comment:
    Intersection of quote-ready and accepted-meeting accounts. Source: fictional example in guide chapter 33; replace with a matched account cohort.</x:t>
        </x:r>
      </x:text>
    </x:comment>
    <x:comment ref="B14" authorId="8">
      <x:text>
        <x:r>
          <x:t>[Threaded comment]
Your version of Excel allows you to read this threaded comment; however, any edits to it will get removed if the file is opened in a newer version of Excel. Learn more: https://go.microsoft.com/fwlink/?linkid=870924
Comment:
    Subset of unique opportunity accounts. Source: fictional example in guide chapter 33; replace with a matched account cohort.</x:t>
        </x:r>
      </x:text>
    </x:comment>
    <x:comment ref="B15" authorId="9">
      <x:text>
        <x:r>
          <x:t>[Threaded comment]
Your version of Excel allows you to read this threaded comment; however, any edits to it will get removed if the file is opened in a newer version of Excel. Learn more: https://go.microsoft.com/fwlink/?linkid=870924
Comment:
    Subset of paid-pilot accounts in this illustrated route. Source: fictional example in guide chapter 33; replace with a matched account cohort.</x:t>
        </x:r>
      </x:text>
    </x:comment>
    <x:comment ref="B16" authorId="10">
      <x:text>
        <x:r>
          <x:t>[Threaded comment]
Your version of Excel allows you to read this threaded comment; however, any edits to it will get removed if the file is opened in a newer version of Excel. Learn more: https://go.microsoft.com/fwlink/?linkid=870924
Comment:
    Include retained sales time, data, tools and programme fees. Source: fictional example in guide chapter 33; replace with a matched account cohort.</x:t>
        </x:r>
      </x:text>
    </x:comment>
    <x:comment ref="B17" authorId="11">
      <x:text>
        <x:r>
          <x:t>[Threaded comment]
Your version of Excel allows you to read this threaded comment; however, any edits to it will get removed if the file is opened in a newer version of Excel. Learn more: https://go.microsoft.com/fwlink/?linkid=870924
Comment:
    Assumption, not committed volume. Source: fictional example in guide chapter 33; replace with a matched account cohort.</x:t>
        </x:r>
      </x:text>
    </x:comment>
    <x:comment ref="B18" authorId="12">
      <x:text>
        <x:r>
          <x:t>[Threaded comment]
Your version of Excel allows you to read this threaded comment; however, any edits to it will get removed if the file is opened in a newer version of Excel. Learn more: https://go.microsoft.com/fwlink/?linkid=870924
Comment:
    Finite horizon, not infinite LTV. Source: fictional example in guide chapter 33; replace with a matched account cohort.</x:t>
        </x:r>
      </x:text>
    </x:comment>
    <x:comment ref="B19" authorId="13">
      <x:text>
        <x:r>
          <x:t>[Threaded comment]
Your version of Excel allows you to read this threaded comment; however, any edits to it will get removed if the file is opened in a newer version of Excel. Learn more: https://go.microsoft.com/fwlink/?linkid=870924
Comment:
    Linked to Unit Economics. Source: fictional example in guide chapter 33; replace with a matched account cohort.</x:t>
        </x:r>
      </x:text>
    </x:comment>
    <x:comment ref="B20" authorId="14">
      <x:text>
        <x:r>
          <x:t>[Threaded comment]
Your version of Excel allows you to read this threaded comment; however, any edits to it will get removed if the file is opened in a newer version of Excel. Learn more: https://go.microsoft.com/fwlink/?linkid=870924
Comment:
    Fictional incremental setup per new contract. Source: fictional example in guide chapter 33; replace with a matched account cohort.</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quot;INR &quot; #,##0.00;[Red](&quot;INR &quot; #,##0.00);&quot;-&quot;"/>
    <x:numFmt numFmtId="201" formatCode="0.00"/>
    <x:numFmt numFmtId="202" formatCode="0.0%;[Red](0.0%);&quot;-&quot;"/>
    <x:numFmt numFmtId="203" formatCode="#,##0;[Red](#,##0);&quot;-&quot;"/>
  </x:numFmts>
  <x:fonts count="16">
    <x:font>
      <x:sz val="11"/>
      <x:name val="Carlito"/>
    </x:font>
    <x:font>
      <x:sz val="10"/>
      <x:color rgb="FF14202B"/>
      <x:name val="Arial"/>
    </x:font>
    <x:font>
      <x:b/>
      <x:sz val="17"/>
      <x:color rgb="FFFFFFFF"/>
      <x:name val="Arial"/>
    </x:font>
    <x:font>
      <x:sz val="10"/>
      <x:color rgb="FF5B6977"/>
      <x:name val="Arial"/>
    </x:font>
    <x:font>
      <x:b/>
      <x:sz val="10"/>
      <x:color rgb="FFFFFFFF"/>
      <x:name val="Arial"/>
    </x:font>
    <x:font>
      <x:b/>
      <x:sz val="10"/>
      <x:color rgb="FF166C72"/>
      <x:name val="Arial"/>
    </x:font>
    <x:font>
      <x:sz val="10"/>
      <x:color rgb="FF0000FF"/>
      <x:name val="Arial"/>
    </x:font>
    <x:font>
      <x:sz val="10"/>
      <x:color rgb="FF000000"/>
      <x:name val="Arial"/>
    </x:font>
    <x:font>
      <x:b/>
      <x:sz val="10"/>
      <x:color rgb="FF000000"/>
      <x:name val="Arial"/>
    </x:font>
    <x:font>
      <x:sz val="10"/>
      <x:color rgb="FF008000"/>
      <x:name val="Arial"/>
    </x:font>
    <x:font>
      <x:b/>
      <x:sz val="10"/>
      <x:color rgb="FF008000"/>
      <x:name val="Arial"/>
    </x:font>
    <x:font>
      <x:b/>
      <x:sz val="11"/>
      <x:color rgb="FFFFFFFF"/>
      <x:name val="Carlito"/>
    </x:font>
    <x:font>
      <x:sz val="11"/>
      <x:color rgb="FF000000"/>
      <x:name val="Carlito"/>
    </x:font>
    <x:font>
      <x:b/>
      <x:sz val="11"/>
      <x:color rgb="FF000000"/>
      <x:name val="Carlito"/>
    </x:font>
    <x:font>
      <x:b/>
      <x:sz val="10"/>
      <x:color rgb="FF0000FF"/>
      <x:name val="Arial"/>
    </x:font>
    <x:font>
      <x:sz val="10"/>
      <x:color rgb="FF0000FF"/>
      <x:name val="Arial"/>
    </x:font>
  </x:fonts>
  <x:fills count="8">
    <x:fill>
      <x:patternFill patternType="none"/>
    </x:fill>
    <x:fill>
      <x:patternFill patternType="gray125"/>
    </x:fill>
    <x:fill>
      <x:patternFill patternType="solid">
        <x:fgColor rgb="FF14202B"/>
      </x:patternFill>
    </x:fill>
    <x:fill>
      <x:patternFill patternType="solid">
        <x:fgColor rgb="FF166C72"/>
      </x:patternFill>
    </x:fill>
    <x:fill>
      <x:patternFill patternType="solid">
        <x:fgColor rgb="FFE8F2F1"/>
      </x:patternFill>
    </x:fill>
    <x:fill>
      <x:patternFill patternType="solid">
        <x:fgColor rgb="FFFFF4CC"/>
      </x:patternFill>
    </x:fill>
    <x:fill>
      <x:patternFill patternType="solid">
        <x:fgColor rgb="FFFFFAE9"/>
      </x:patternFill>
    </x:fill>
    <x:fill>
      <x:patternFill patternType="solid">
        <x:fgColor rgb="FFFFF4CC"/>
      </x:patternFill>
    </x:fill>
  </x:fills>
  <x:borders count="2">
    <x:border/>
    <x:border/>
  </x:borders>
  <x:cellStyleXfs count="1">
    <x:xf numFmtId="0" fontId="0" fillId="0" borderId="0"/>
  </x:cellStyleXfs>
  <x:cellXfs count="94">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vertical="top"/>
    </x:xf>
    <x:xf numFmtId="0" fontId="1" fillId="0" borderId="1" xfId="0" applyNumberFormat="1" applyFont="1" applyFill="1" applyBorder="1"/>
    <x:xf numFmtId="0" fontId="1" fillId="0" borderId="1" xfId="0" applyNumberFormat="1" applyFont="1" applyFill="1" applyBorder="1" applyAlignment="1">
      <x:alignment vertical="top"/>
    </x:xf>
    <x:xf numFmtId="0" fontId="1" fillId="0" borderId="0"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2" fillId="2" borderId="0"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2" fillId="2" borderId="1"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3" borderId="1"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5" fillId="4" borderId="0" xfId="0" applyNumberFormat="1" applyFont="1" applyFill="1" applyBorder="1" applyAlignment="1">
      <x:alignment vertical="top" wrapText="1"/>
    </x:xf>
    <x:xf numFmtId="0" fontId="1" fillId="4" borderId="1" xfId="0" applyNumberFormat="1" applyFont="1" applyFill="1" applyBorder="1" applyAlignment="1">
      <x:alignment vertical="top" wrapText="1"/>
    </x:xf>
    <x:xf numFmtId="0" fontId="5" fillId="4" borderId="1"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1" fillId="5" borderId="1"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6" fillId="6" borderId="0" xfId="0" applyNumberFormat="1" applyFont="1" applyFill="1" applyBorder="1" applyAlignment="1">
      <x:alignment vertical="top" wrapText="1"/>
    </x:xf>
    <x:xf numFmtId="0" fontId="6" fillId="6" borderId="1" xfId="0" applyNumberFormat="1" applyFont="1" applyFill="1" applyBorder="1" applyAlignment="1">
      <x:alignment vertical="top" wrapText="1"/>
    </x:xf>
    <x:xf numFmtId="200" fontId="6" fillId="6" borderId="0" xfId="0" applyNumberFormat="1" applyFont="1" applyFill="1" applyBorder="1" applyAlignment="1">
      <x:alignment vertical="top" wrapText="1"/>
    </x:xf>
    <x:xf numFmtId="200" fontId="6" fillId="5" borderId="0" xfId="0" applyNumberFormat="1" applyFont="1" applyFill="1" applyBorder="1" applyAlignment="1">
      <x:alignment vertical="top" wrapText="1"/>
    </x:xf>
    <x:xf numFmtId="200" fontId="6" fillId="6" borderId="1" xfId="0" applyNumberFormat="1" applyFont="1" applyFill="1" applyBorder="1" applyAlignment="1">
      <x:alignment vertical="top" wrapText="1"/>
    </x:xf>
    <x:xf numFmtId="200" fontId="6" fillId="5" borderId="1" xfId="0" applyNumberFormat="1" applyFont="1" applyFill="1" applyBorder="1" applyAlignment="1">
      <x:alignment vertical="top" wrapText="1"/>
    </x:xf>
    <x:xf numFmtId="0" fontId="7" fillId="4" borderId="0" xfId="0" applyNumberFormat="1" applyFont="1" applyFill="1" applyBorder="1" applyAlignment="1">
      <x:alignment vertical="top" wrapText="1"/>
    </x:xf>
    <x:xf numFmtId="0" fontId="7" fillId="4" borderId="1" xfId="0" applyNumberFormat="1" applyFont="1" applyFill="1" applyBorder="1" applyAlignment="1">
      <x:alignment vertical="top" wrapText="1"/>
    </x:xf>
    <x:xf numFmtId="0" fontId="8" fillId="4" borderId="0" xfId="0" applyNumberFormat="1" applyFont="1" applyFill="1" applyBorder="1" applyAlignment="1">
      <x:alignment vertical="top" wrapText="1"/>
    </x:xf>
    <x:xf numFmtId="0" fontId="8" fillId="4" borderId="1" xfId="0" applyNumberFormat="1" applyFont="1" applyFill="1" applyBorder="1" applyAlignment="1">
      <x:alignment vertical="top" wrapText="1"/>
    </x:xf>
    <x:xf numFmtId="201" fontId="6" fillId="5" borderId="0" xfId="0" applyNumberFormat="1" applyFont="1" applyFill="1" applyBorder="1" applyAlignment="1">
      <x:alignment vertical="top" wrapText="1"/>
    </x:xf>
    <x:xf numFmtId="201" fontId="6" fillId="5" borderId="1" xfId="0" applyNumberFormat="1" applyFont="1" applyFill="1" applyBorder="1" applyAlignment="1">
      <x:alignment vertical="top" wrapText="1"/>
    </x:xf>
    <x:xf numFmtId="202" fontId="6" fillId="5" borderId="0" xfId="0" applyNumberFormat="1" applyFont="1" applyFill="1" applyBorder="1" applyAlignment="1">
      <x:alignment vertical="top" wrapText="1"/>
    </x:xf>
    <x:xf numFmtId="202" fontId="6" fillId="5" borderId="1" xfId="0" applyNumberFormat="1" applyFont="1" applyFill="1" applyBorder="1" applyAlignment="1">
      <x:alignment vertical="top" wrapText="1"/>
    </x:xf>
    <x:xf numFmtId="200" fontId="8" fillId="4" borderId="0" xfId="0" applyNumberFormat="1" applyFont="1" applyFill="1" applyBorder="1" applyAlignment="1">
      <x:alignment vertical="top" wrapText="1"/>
    </x:xf>
    <x:xf numFmtId="200" fontId="8" fillId="4" borderId="1" xfId="0" applyNumberFormat="1" applyFont="1" applyFill="1" applyBorder="1" applyAlignment="1">
      <x:alignment vertical="top" wrapText="1"/>
    </x:xf>
    <x:xf numFmtId="202" fontId="8" fillId="4" borderId="0" xfId="0" applyNumberFormat="1" applyFont="1" applyFill="1" applyBorder="1" applyAlignment="1">
      <x:alignment vertical="top" wrapText="1"/>
    </x:xf>
    <x:xf numFmtId="202" fontId="8" fillId="4" borderId="1" xfId="0" applyNumberFormat="1" applyFont="1" applyFill="1" applyBorder="1" applyAlignment="1">
      <x:alignment vertical="top" wrapText="1"/>
    </x:xf>
    <x:xf numFmtId="0" fontId="6" fillId="4" borderId="0" xfId="0" applyNumberFormat="1" applyFont="1" applyFill="1" applyBorder="1" applyAlignment="1">
      <x:alignment vertical="top" wrapText="1"/>
    </x:xf>
    <x:xf numFmtId="0" fontId="6" fillId="4" borderId="1" xfId="0" applyNumberFormat="1" applyFont="1" applyFill="1" applyBorder="1" applyAlignment="1">
      <x:alignment vertical="top" wrapText="1"/>
    </x:xf>
    <x:xf numFmtId="0" fontId="9" fillId="4" borderId="0" xfId="0" applyNumberFormat="1" applyFont="1" applyFill="1" applyBorder="1" applyAlignment="1">
      <x:alignment vertical="top" wrapText="1"/>
    </x:xf>
    <x:xf numFmtId="0" fontId="9" fillId="4" borderId="1" xfId="0" applyNumberFormat="1" applyFont="1" applyFill="1" applyBorder="1" applyAlignment="1">
      <x:alignment vertical="top" wrapText="1"/>
    </x:xf>
    <x:xf numFmtId="0" fontId="10" fillId="4" borderId="0" xfId="0" applyNumberFormat="1" applyFont="1" applyFill="1" applyBorder="1" applyAlignment="1">
      <x:alignment vertical="top" wrapText="1"/>
    </x:xf>
    <x:xf numFmtId="0" fontId="10" fillId="4" borderId="1" xfId="0" applyNumberFormat="1" applyFont="1" applyFill="1" applyBorder="1" applyAlignment="1">
      <x:alignment vertical="top" wrapText="1"/>
    </x:xf>
    <x:xf numFmtId="200" fontId="10" fillId="4" borderId="0" xfId="0" applyNumberFormat="1" applyFont="1" applyFill="1" applyBorder="1" applyAlignment="1">
      <x:alignment vertical="top" wrapText="1"/>
    </x:xf>
    <x:xf numFmtId="200" fontId="10" fillId="4" borderId="1" xfId="0" applyNumberFormat="1" applyFont="1" applyFill="1" applyBorder="1" applyAlignment="1">
      <x:alignment vertical="top" wrapText="1"/>
    </x:xf>
    <x:xf numFmtId="0" fontId="0" fillId="3" borderId="0" xfId="0" applyNumberFormat="1" applyFont="1" applyFill="1" applyBorder="1"/>
    <x:xf numFmtId="0" fontId="11" fillId="3" borderId="0" xfId="0" applyNumberFormat="1" applyFont="1" applyFill="1" applyBorder="1"/>
    <x:xf numFmtId="0" fontId="11" fillId="3" borderId="0" xfId="0" applyNumberFormat="1" applyFont="1" applyFill="1" applyBorder="1" applyAlignment="1">
      <x:alignment wrapText="1"/>
    </x:xf>
    <x:xf numFmtId="0" fontId="0" fillId="3" borderId="1" xfId="0" applyNumberFormat="1" applyFont="1" applyFill="1" applyBorder="1"/>
    <x:xf numFmtId="0" fontId="11" fillId="3" borderId="1" xfId="0" applyNumberFormat="1" applyFont="1" applyFill="1" applyBorder="1"/>
    <x:xf numFmtId="0" fontId="11" fillId="3" borderId="1" xfId="0" applyNumberFormat="1" applyFont="1" applyFill="1" applyBorder="1" applyAlignment="1">
      <x:alignment wrapText="1"/>
    </x:xf>
    <x:xf numFmtId="203" fontId="1" fillId="0" borderId="0" xfId="0" applyNumberFormat="1" applyFont="1" applyFill="1" applyBorder="1" applyAlignment="1">
      <x:alignment vertical="top" wrapText="1"/>
    </x:xf>
    <x:xf numFmtId="203" fontId="0" fillId="0" borderId="0" xfId="0" applyNumberFormat="1" applyFont="1" applyFill="1" applyBorder="1"/>
    <x:xf numFmtId="203" fontId="1" fillId="0" borderId="1" xfId="0" applyNumberFormat="1" applyFont="1" applyFill="1" applyBorder="1" applyAlignment="1">
      <x:alignment vertical="top" wrapText="1"/>
    </x:xf>
    <x:xf numFmtId="203" fontId="0" fillId="0" borderId="1" xfId="0" applyNumberFormat="1" applyFont="1" applyFill="1" applyBorder="1"/>
    <x:xf numFmtId="203" fontId="1" fillId="4" borderId="0" xfId="0" applyNumberFormat="1" applyFont="1" applyFill="1" applyBorder="1" applyAlignment="1">
      <x:alignment vertical="top" wrapText="1"/>
    </x:xf>
    <x:xf numFmtId="203" fontId="0" fillId="4" borderId="0" xfId="0" applyNumberFormat="1" applyFont="1" applyFill="1" applyBorder="1"/>
    <x:xf numFmtId="203" fontId="1" fillId="4" borderId="1" xfId="0" applyNumberFormat="1" applyFont="1" applyFill="1" applyBorder="1" applyAlignment="1">
      <x:alignment vertical="top" wrapText="1"/>
    </x:xf>
    <x:xf numFmtId="203" fontId="0" fillId="4" borderId="1" xfId="0" applyNumberFormat="1" applyFont="1" applyFill="1" applyBorder="1"/>
    <x:xf numFmtId="203" fontId="7" fillId="4" borderId="0" xfId="0" applyNumberFormat="1" applyFont="1" applyFill="1" applyBorder="1" applyAlignment="1">
      <x:alignment vertical="top" wrapText="1"/>
    </x:xf>
    <x:xf numFmtId="203" fontId="12" fillId="4" borderId="0" xfId="0" applyNumberFormat="1" applyFont="1" applyFill="1" applyBorder="1"/>
    <x:xf numFmtId="203" fontId="7" fillId="4" borderId="1" xfId="0" applyNumberFormat="1" applyFont="1" applyFill="1" applyBorder="1" applyAlignment="1">
      <x:alignment vertical="top" wrapText="1"/>
    </x:xf>
    <x:xf numFmtId="203" fontId="12" fillId="4" borderId="1" xfId="0" applyNumberFormat="1" applyFont="1" applyFill="1" applyBorder="1"/>
    <x:xf numFmtId="203" fontId="8" fillId="4" borderId="0" xfId="0" applyNumberFormat="1" applyFont="1" applyFill="1" applyBorder="1" applyAlignment="1">
      <x:alignment vertical="top" wrapText="1"/>
    </x:xf>
    <x:xf numFmtId="203" fontId="13" fillId="4" borderId="0" xfId="0" applyNumberFormat="1" applyFont="1" applyFill="1" applyBorder="1"/>
    <x:xf numFmtId="203" fontId="8" fillId="4" borderId="1" xfId="0" applyNumberFormat="1" applyFont="1" applyFill="1" applyBorder="1" applyAlignment="1">
      <x:alignment vertical="top" wrapText="1"/>
    </x:xf>
    <x:xf numFmtId="203" fontId="13" fillId="4"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4" fillId="3" borderId="0" xfId="0" applyNumberFormat="1" applyFont="1" applyFill="1" applyBorder="1" applyAlignment="1">
      <x:alignment vertical="center" wrapText="1"/>
    </x:xf>
    <x:xf numFmtId="0" fontId="11" fillId="3"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8" fillId="4" borderId="0" xfId="0" applyNumberFormat="1" applyFont="1" applyFill="1" applyBorder="1" applyAlignment="1">
      <x:alignment vertical="center" wrapText="1"/>
    </x:xf>
    <x:xf numFmtId="203" fontId="8" fillId="4" borderId="0" xfId="0" applyNumberFormat="1" applyFont="1" applyFill="1" applyBorder="1" applyAlignment="1">
      <x:alignment vertical="center" wrapText="1"/>
    </x:xf>
    <x:xf numFmtId="203" fontId="13" fillId="4" borderId="0" xfId="0" applyNumberFormat="1" applyFont="1" applyFill="1" applyBorder="1" applyAlignment="1">
      <x:alignment vertical="center"/>
    </x:xf>
    <x:xf numFmtId="0" fontId="4" fillId="3" borderId="1" xfId="0" applyNumberFormat="1" applyFont="1" applyFill="1" applyBorder="1" applyAlignment="1">
      <x:alignment vertical="center" wrapText="1"/>
    </x:xf>
    <x:xf numFmtId="0" fontId="11" fillId="3" borderId="1"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8" fillId="4" borderId="1" xfId="0" applyNumberFormat="1" applyFont="1" applyFill="1" applyBorder="1" applyAlignment="1">
      <x:alignment vertical="center" wrapText="1"/>
    </x:xf>
    <x:xf numFmtId="203" fontId="8" fillId="4" borderId="1" xfId="0" applyNumberFormat="1" applyFont="1" applyFill="1" applyBorder="1" applyAlignment="1">
      <x:alignment vertical="center" wrapText="1"/>
    </x:xf>
    <x:xf numFmtId="203" fontId="13" fillId="4" borderId="1" xfId="0" applyNumberFormat="1" applyFont="1" applyFill="1" applyBorder="1" applyAlignment="1">
      <x:alignment vertical="center"/>
    </x:xf>
    <x:xf numFmtId="203" fontId="6" fillId="5" borderId="0" xfId="0" applyNumberFormat="1" applyFont="1" applyFill="1" applyBorder="1" applyAlignment="1">
      <x:alignment vertical="top" wrapText="1"/>
    </x:xf>
    <x:xf numFmtId="203" fontId="6" fillId="5" borderId="1" xfId="0" applyNumberFormat="1" applyFont="1" applyFill="1" applyBorder="1" applyAlignment="1">
      <x:alignment vertical="top" wrapText="1"/>
    </x:xf>
    <x:xf numFmtId="0" fontId="0" fillId="0" borderId="0" xfId="0" applyNumberFormat="1" applyFont="1" applyFill="1" applyBorder="1"/>
    <x:xf numFmtId="200" fontId="14" fillId="4" borderId="0" xfId="0" applyNumberFormat="1" applyFont="1" applyFill="1" applyBorder="1" applyAlignment="1">
      <x:alignment vertical="top" wrapText="1"/>
    </x:xf>
    <x:xf numFmtId="200" fontId="14" fillId="7" borderId="0" xfId="0" applyNumberFormat="1" applyFont="1" applyFill="1" applyBorder="1" applyAlignment="1">
      <x:alignment vertical="top" wrapText="1"/>
    </x:xf>
    <x:xf numFmtId="200" fontId="15" fillId="7"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875931359b842e1" /><Relationship Type="http://schemas.openxmlformats.org/officeDocument/2006/relationships/theme" Target="/xl/theme/theme1.xml" Id="R6ea285870b4c4e3e" /><Relationship Type="http://schemas.openxmlformats.org/officeDocument/2006/relationships/sharedStrings" Target="/xl/sharedStrings.xml" Id="R112c14a561a04fe7" /><Relationship Type="http://schemas.openxmlformats.org/officeDocument/2006/relationships/worksheet" Target="/xl/worksheets/sheet1.xml" Id="R85dd0b2c5fd34100" /><Relationship Type="http://schemas.openxmlformats.org/officeDocument/2006/relationships/worksheet" Target="/xl/worksheets/sheet2.xml" Id="R232d9e2e7a8b461d" /><Relationship Type="http://schemas.openxmlformats.org/officeDocument/2006/relationships/worksheet" Target="/xl/worksheets/sheet3.xml" Id="Rf57da84abba44ca4" /><Relationship Type="http://schemas.openxmlformats.org/officeDocument/2006/relationships/worksheet" Target="/xl/worksheets/sheet4.xml" Id="R37051bad80904154" /><Relationship Type="http://schemas.openxmlformats.org/officeDocument/2006/relationships/worksheet" Target="/xl/worksheets/sheet5.xml" Id="Ra0ed79098dff4da6" /><Relationship Type="http://schemas.openxmlformats.org/officeDocument/2006/relationships/worksheet" Target="/xl/worksheets/sheet6.xml" Id="R898e2590bba94791" /><Relationship Type="http://schemas.openxmlformats.org/officeDocument/2006/relationships/worksheet" Target="/xl/worksheets/sheet7.xml" Id="Rb0cd0b6ede2742e2" /><Relationship Type="http://schemas.openxmlformats.org/officeDocument/2006/relationships/worksheet" Target="/xl/worksheets/sheet8.xml" Id="Rb835308552b2413c" /><Relationship Type="http://schemas.openxmlformats.org/officeDocument/2006/relationships/worksheet" Target="/xl/worksheets/sheet9.xml" Id="R3d8c971a19864326" /><Relationship Type="http://schemas.openxmlformats.org/officeDocument/2006/relationships/worksheet" Target="/xl/worksheets/sheet10.xml" Id="R2239f0a5cbaf4f42" /><Relationship Type="http://schemas.openxmlformats.org/officeDocument/2006/relationships/worksheet" Target="/xl/worksheets/sheet11.xml" Id="R439551f6177544d0" /><Relationship Type="http://schemas.openxmlformats.org/officeDocument/2006/relationships/worksheet" Target="/xl/worksheets/sheet12.xml" Id="Rd01c7fbbca1448dd" /><Relationship Type="http://schemas.openxmlformats.org/officeDocument/2006/relationships/worksheet" Target="/xl/worksheets/sheet13.xml" Id="R93c4d8ed90144f44" /><Relationship Type="http://schemas.openxmlformats.org/officeDocument/2006/relationships/worksheet" Target="/xl/worksheets/sheet14.xml" Id="R481a154797174bd0" /><Relationship Type="http://schemas.openxmlformats.org/officeDocument/2006/relationships/worksheet" Target="/xl/worksheets/sheet15.xml" Id="R6f2807f273f243be" /><Relationship Type="http://schemas.openxmlformats.org/officeDocument/2006/relationships/worksheet" Target="/xl/worksheets/sheet16.xml" Id="Rf620ee0061ec4899" /><Relationship Type="http://schemas.microsoft.com/office/2017/10/relationships/person" Target="/xl/persons/person.xml" Id="R6a93b0e37d454668" /></Relationships>
</file>

<file path=xl/drawings/_rels/drawing1.xml.rels>&#65279;<?xml version="1.0" encoding="utf-8"?><Relationships xmlns="http://schemas.openxmlformats.org/package/2006/relationships"><Relationship Type="http://schemas.openxmlformats.org/officeDocument/2006/relationships/chart" Target="/xl/drawings/charts/chart1.xml" Id="R93b4c67af646418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Closing cash by week (INR)</a:t>
            </a:r>
          </a:p>
        </c:rich>
      </c:tx>
      <c:overlay val="0"/>
    </c:title>
    <c:plotArea>
      <c:lineChart>
        <c:grouping val="standard"/>
        <c:varyColors val="0"/>
        <c:ser>
          <c:idx val="0"/>
          <c:order val="0"/>
          <c:tx>
            <c:v>Closing cash</c:v>
          </c:tx>
          <c:marker>
            <c:symbol val="none"/>
          </c:marker>
          <c:cat>
            <c:strRef>
              <c:f>'Cash Flow'!$N$23:$N$35</c:f>
              <c:strCache>
                <c:ptCount val="0"/>
              </c:strCache>
            </c:strRef>
          </c:cat>
          <c:val>
            <c:numRef>
              <c:f>'Cash Flow'!$O$23:$O$35</c:f>
              <c:numCache>
                <c:formatCode>General</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4</xdr:row>
      <xdr:rowOff>0</xdr:rowOff>
    </xdr:from>
    <xdr:to>
      <xdr:col>13</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3b4c67af6464188"/>
        </a:graphicData>
      </a:graphic>
    </xdr:graphicFrame>
    <xdr:clientData/>
  </xdr:twoCellAnchor>
</xdr:wsDr>
</file>

<file path=xl/persons/person.xml><?xml version="1.0" encoding="utf-8"?>
<xltc:personList xmlns:xltc="http://schemas.microsoft.com/office/spreadsheetml/2018/threadedcomments">
  <xltc:person displayName="LeadScorer" id="{874F06AF-ACE2-4D4C-A525-5DECCFB1A5AF}"/>
  <xltc:person displayName="LeadScorer" id="{9DACBEEF-D557-4C3B-B9F5-52C4525A7B66}"/>
</xltc:personList>
</file>

<file path=xl/tables/table1.xml><?xml version="1.0" encoding="utf-8"?>
<x:table xmlns:x="http://schemas.openxmlformats.org/spreadsheetml/2006/main" id="1" name="CapabilityData" displayName="CapabilityData" ref="A5:L25" headerRowCount="1" totalsRowCount="0" totalsRowShown="0">
  <x:tableColumns count="12">
    <x:tableColumn id="1" name="Cell ID"/>
    <x:tableColumn id="2" name="Service"/>
    <x:tableColumn id="3" name="Origin"/>
    <x:tableColumn id="4" name="Destination / node"/>
    <x:tableColumn id="5" name="Cargo"/>
    <x:tableColumn id="6" name="Vehicle / constraint"/>
    <x:tableColumn id="7" name="Supply basis"/>
    <x:tableColumn id="8" name="Availability"/>
    <x:tableColumn id="9" name="Owner"/>
    <x:tableColumn id="10" name="Released?"/>
    <x:tableColumn id="11" name="Scope / exclusion checks"/>
    <x:tableColumn id="12" name="Evidence"/>
  </x:tableColumns>
  <x:tableStyleInfo name="TableStyleMedium2" showFirstColumn="0" showLastColumn="0" showRowStripes="1" showColumnStripes="0"/>
</x:table>
</file>

<file path=xl/tables/table2.xml><?xml version="1.0" encoding="utf-8"?>
<x:table xmlns:x="http://schemas.openxmlformats.org/spreadsheetml/2006/main" id="2" name="SegmentPlaysData" displayName="SegmentPlaysData" ref="A5:F13" headerRowCount="1" totalsRowCount="0" totalsRowShown="0">
  <x:tableColumns count="6">
    <x:tableColumn id="1" name="Play"/>
    <x:tableColumn id="2" name="Entry offer"/>
    <x:tableColumn id="3" name="Why the buyer may care"/>
    <x:tableColumn id="4" name="First buying question"/>
    <x:tableColumn id="5" name="Required next-step evidence"/>
    <x:tableColumn id="6" name="Release note"/>
  </x:tableColumns>
  <x:tableStyleInfo name="TableStyleMedium2" showFirstColumn="0" showLastColumn="0" showRowStripes="1" showColumnStripes="0"/>
</x:table>
</file>

<file path=xl/tables/table3.xml><?xml version="1.0" encoding="utf-8"?>
<x:table xmlns:x="http://schemas.openxmlformats.org/spreadsheetml/2006/main" id="3" name="AccountsData" displayName="AccountsData" ref="A5:O35" headerRowCount="1" totalsRowCount="0" totalsRowShown="0">
  <x:tableColumns count="15">
    <x:tableColumn id="1" name="Account ID"/>
    <x:tableColumn id="2" name="Entity / facility"/>
    <x:tableColumn id="3" name="Origin"/>
    <x:tableColumn id="4" name="Cargo hypothesis"/>
    <x:tableColumn id="5" name="Lane / node"/>
    <x:tableColumn id="6" name="Service"/>
    <x:tableColumn id="7" name="Freight-control hypothesis"/>
    <x:tableColumn id="8" name="Verified event / date"/>
    <x:tableColumn id="9" name="Source URL / observed date"/>
    <x:tableColumn id="10" name="Capability fit"/>
    <x:tableColumn id="11" name="Contact-use reviewed"/>
    <x:tableColumn id="12" name="Release status"/>
    <x:tableColumn id="13" name="Owner"/>
    <x:tableColumn id="14" name="Next question / action"/>
    <x:tableColumn id="15" name="Evidence boundary"/>
  </x:tableColumns>
  <x:tableStyleInfo name="TableStyleMedium2" showFirstColumn="0" showLastColumn="0" showRowStripes="1" showColumnStripes="0"/>
</x:table>
</file>

<file path=xl/tables/table4.xml><?xml version="1.0" encoding="utf-8"?>
<x:table xmlns:x="http://schemas.openxmlformats.org/spreadsheetml/2006/main" id="4" name="ContactsData" displayName="ContactsData" ref="A5:L35" headerRowCount="1" totalsRowCount="0" totalsRowShown="0">
  <x:tableColumns count="12">
    <x:tableColumn id="1" name="Account ID"/>
    <x:tableColumn id="2" name="Contact / role"/>
    <x:tableColumn id="3" name="Facility or central"/>
    <x:tableColumn id="4" name="Freight controller"/>
    <x:tableColumn id="5" name="Sponsor / approver"/>
    <x:tableColumn id="6" name="Payer / AP role"/>
    <x:tableColumn id="7" name="Business contact"/>
    <x:tableColumn id="8" name="Source URL / checked"/>
    <x:tableColumn id="9" name="Approved channel"/>
    <x:tableColumn id="10" name="Contact-use status"/>
    <x:tableColumn id="11" name="Opt-out?"/>
    <x:tableColumn id="12" name="Owner / next step"/>
  </x:tableColumns>
  <x:tableStyleInfo name="TableStyleMedium2" showFirstColumn="0" showLastColumn="0" showRowStripes="1" showColumnStripes="0"/>
</x:table>
</file>

<file path=xl/tables/table5.xml><?xml version="1.0" encoding="utf-8"?>
<x:table xmlns:x="http://schemas.openxmlformats.org/spreadsheetml/2006/main" id="5" name="RFQLogData" displayName="RFQLogData" ref="A5:N40" headerRowCount="1" totalsRowCount="0" totalsRowShown="0">
  <x:tableColumns count="14">
    <x:tableColumn id="1" name="RFQ ID"/>
    <x:tableColumn id="2" name="Account ID"/>
    <x:tableColumn id="3" name="Route"/>
    <x:tableColumn id="4" name="Lane / node"/>
    <x:tableColumn id="5" name="Cargo / body"/>
    <x:tableColumn id="6" name="Buyer request date"/>
    <x:tableColumn id="7" name="Missing inputs"/>
    <x:tableColumn id="8" name="Owner"/>
    <x:tableColumn id="9" name="Buyer-promised response"/>
    <x:tableColumn id="10" name="Scope version"/>
    <x:tableColumn id="11" name="Stage"/>
    <x:tableColumn id="12" name="Quoted INR ex tax"/>
    <x:tableColumn id="13" name="Next action"/>
    <x:tableColumn id="14" name="Reason / evidence"/>
  </x:tableColumns>
  <x:tableStyleInfo name="TableStyleMedium2" showFirstColumn="0" showLastColumn="0" showRowStripes="1" showColumnStripes="0"/>
</x:table>
</file>

<file path=xl/tables/table6.xml><?xml version="1.0" encoding="utf-8"?>
<x:table xmlns:x="http://schemas.openxmlformats.org/spreadsheetml/2006/main" id="6" name="ExperimentsData" displayName="ExperimentsData" ref="A5:K25" headerRowCount="1" totalsRowCount="0" totalsRowShown="0">
  <x:tableColumns count="11">
    <x:tableColumn id="1" name="Test ID"/>
    <x:tableColumn id="2" name="Service / corridor cell"/>
    <x:tableColumn id="3" name="Hypothesis / one variable"/>
    <x:tableColumn id="4" name="Control / comparison"/>
    <x:tableColumn id="5" name="Primary metric"/>
    <x:tableColumn id="6" name="Cash / hours cap"/>
    <x:tableColumn id="7" name="Guardrails / stop"/>
    <x:tableColumn id="8" name="Owner"/>
    <x:tableColumn id="9" name="Start / review"/>
    <x:tableColumn id="10" name="Evidence / open decisions"/>
    <x:tableColumn id="11" name="Continue / revise / stop"/>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7" dT="2026-10-16T06:59:24.06" personId="{874F06AF-ACE2-4D4C-A525-5DECCFB1A5AF}" id="{B592953C-CC1D-47A9-8C0E-B9BFBCC1D810}">
    <xltc:text>Fictional illustration. Not an observed rate, market benchmark or provider result. Replace with current job/supplier evidence and record the source.</xltc:text>
  </xltc:threadedComment>
  <xltc:threadedComment ref="B8" dT="2026-10-16T06:59:24.081" personId="{874F06AF-ACE2-4D4C-A525-5DECCFB1A5AF}" id="{B2C41944-27A2-49EC-B8DA-B8901BCB8840}">
    <xltc:text>Fictional illustration. Not an observed rate, market benchmark or provider result. Replace with current job/supplier evidence and record the source.</xltc:text>
  </xltc:threadedComment>
  <xltc:threadedComment ref="B9" dT="2026-10-16T06:59:24.101" personId="{874F06AF-ACE2-4D4C-A525-5DECCFB1A5AF}" id="{F9069C43-0327-481D-BCE2-B9DC273D165D}">
    <xltc:text>Fictional illustration. Not an observed rate, market benchmark or provider result. Replace with current job/supplier evidence and record the source.</xltc:text>
  </xltc:threadedComment>
  <xltc:threadedComment ref="B10" dT="2026-10-16T06:59:24.119" personId="{874F06AF-ACE2-4D4C-A525-5DECCFB1A5AF}" id="{09BC97AE-3C95-4ECB-BB35-424BA6755EAE}">
    <xltc:text>Fictional illustration. Not an observed rate, market benchmark or provider result. Replace with current job/supplier evidence and record the source.</xltc:text>
  </xltc:threadedComment>
  <xltc:threadedComment ref="B11" dT="2026-10-16T06:59:24.138" personId="{874F06AF-ACE2-4D4C-A525-5DECCFB1A5AF}" id="{3256A66E-5949-4796-ADBF-0617959697FD}">
    <xltc:text>Fictional illustration. Not an observed rate, market benchmark or provider result. Replace with current job/supplier evidence and record the source.</xltc:text>
  </xltc:threadedComment>
  <xltc:threadedComment ref="B12" dT="2026-10-16T06:59:24.156" personId="{874F06AF-ACE2-4D4C-A525-5DECCFB1A5AF}" id="{745700D5-33FE-4DBD-8568-995B03C56F25}">
    <xltc:text>Fictional illustration. Not an observed rate, market benchmark or provider result. Replace with current job/supplier evidence and record the source.</xltc:text>
  </xltc:threadedComment>
  <xltc:threadedComment ref="B13" dT="2026-10-16T06:59:24.174" personId="{874F06AF-ACE2-4D4C-A525-5DECCFB1A5AF}" id="{466A3FBA-400D-4019-A17E-9D68BC95BA8A}">
    <xltc:text>Fictional illustration. Not an observed rate, market benchmark or provider result. Replace with current job/supplier evidence and record the source.</xltc:text>
  </xltc:threadedComment>
  <xltc:threadedComment ref="B14" dT="2026-10-16T06:59:24.194" personId="{874F06AF-ACE2-4D4C-A525-5DECCFB1A5AF}" id="{0286C284-04E5-4DC9-9B34-F880EEE273B5}">
    <xltc:text>Fictional illustration. Not an observed rate, market benchmark or provider result. Replace with current job/supplier evidence and record the source.</xltc:text>
  </xltc:threadedComment>
  <xltc:threadedComment ref="B15" dT="2026-10-16T06:59:24.216" personId="{874F06AF-ACE2-4D4C-A525-5DECCFB1A5AF}" id="{60885AA4-A864-448E-BAD5-63EAF8D4ACA2}">
    <xltc:text>Fictional illustration. Not an observed rate, market benchmark or provider result. Replace with current job/supplier evidence and record the source.</xltc:text>
  </xltc:threadedComment>
  <xltc:threadedComment ref="B16" dT="2026-10-16T06:59:24.238" personId="{874F06AF-ACE2-4D4C-A525-5DECCFB1A5AF}" id="{773EC4D7-61FF-4E3A-9115-8C7ED37D2E3C}">
    <xltc:text>Fictional illustration. Not an observed rate, market benchmark or provider result. Replace with current job/supplier evidence and record the source.</xltc:text>
  </xltc:threadedComment>
  <xltc:threadedComment ref="B17" dT="2026-10-16T06:59:24.259" personId="{874F06AF-ACE2-4D4C-A525-5DECCFB1A5AF}" id="{B119F73A-88D8-422E-9DB5-5691CACF568B}">
    <xltc:text>Fictional illustration. Not an observed rate, market benchmark or provider result. Replace with current job/supplier evidence and record the source.</xltc:text>
  </xltc:threadedComment>
  <xltc:threadedComment ref="B18" dT="2026-10-16T06:59:24.281" personId="{874F06AF-ACE2-4D4C-A525-5DECCFB1A5AF}" id="{737FE28D-7DF0-400B-845C-97400114EB2D}">
    <xltc:text>Fictional illustration. Not an observed rate, market benchmark or provider result. Replace with current job/supplier evidence and record the source.</xltc:text>
  </xltc:threadedComment>
  <xltc:threadedComment ref="B19" dT="2026-10-16T06:59:24.309" personId="{874F06AF-ACE2-4D4C-A525-5DECCFB1A5AF}" id="{59B36702-E84D-4A1B-95E0-0275B2B5A9EF}">
    <xltc:text>Fictional illustration. Not an observed rate, market benchmark or provider result. Replace with current job/supplier evidence and record the source.</xltc:text>
  </xltc:threadedComment>
  <xltc:threadedComment ref="B20" dT="2026-10-16T06:59:24.329" personId="{874F06AF-ACE2-4D4C-A525-5DECCFB1A5AF}" id="{53C50D3E-B22A-4D64-9F54-65FB2F1EBF58}">
    <xltc:text>Fictional illustration. Not an observed rate, market benchmark or provider result. Replace with current job/supplier evidence and record the source.</xltc:text>
  </xltc:threadedComment>
  <xltc:threadedComment ref="B21" dT="2026-10-16T06:59:24.35" personId="{874F06AF-ACE2-4D4C-A525-5DECCFB1A5AF}" id="{3708B4C2-EC5D-4A83-91FB-0D14E7766C21}">
    <xltc:text>Fictional illustration. Not an observed rate, market benchmark or provider result. Replace with current job/supplier evidence and record the source.</xltc:text>
  </xltc:threadedComment>
</xltc:ThreadedComments>
</file>

<file path=xl/threadedcomments/threadedcomment2.xml><?xml version="1.0" encoding="utf-8"?>
<xltc:ThreadedComments xmlns:xltc="http://schemas.microsoft.com/office/spreadsheetml/2018/threadedcomments">
  <xltc:threadedComment ref="B6" dT="2026-10-16T06:59:26.49" personId="{874F06AF-ACE2-4D4C-A525-5DECCFB1A5AF}" id="{963CED02-35AC-4DF1-9927-345BF4EE1085}">
    <xltc:text>Fictional opening balance. Example source: fictional guide scenario, chapter 32; linked inputs use Unit Economics.</xltc:text>
  </xltc:threadedComment>
  <xltc:threadedComment ref="B7" dT="2026-10-16T06:59:26.511" personId="{874F06AF-ACE2-4D4C-A525-5DECCFB1A5AF}" id="{6E740C87-DA2C-4254-ADD2-6690122B4AD7}">
    <xltc:text>Fictional reserve, not a recommended minimum. Example source: fictional guide scenario, chapter 32; linked inputs use Unit Economics.</xltc:text>
  </xltc:threadedComment>
  <xltc:threadedComment ref="B8" dT="2026-10-16T06:59:26.529" personId="{874F06AF-ACE2-4D4C-A525-5DECCFB1A5AF}" id="{717F8A73-2F5C-4093-8C6A-7B79AA8F47F5}">
    <xltc:text>Flat workload illustration. Do not promise this volume. Example source: fictional guide scenario, chapter 32; linked inputs use Unit Economics.</xltc:text>
  </xltc:threadedComment>
  <xltc:threadedComment ref="B9" dT="2026-10-16T06:59:26.551" personId="{874F06AF-ACE2-4D4C-A525-5DECCFB1A5AF}" id="{D63628AE-7769-40E4-B05F-517A57772EF1}">
    <xltc:text>Linked to Unit Economics. Example source: fictional guide scenario, chapter 32; linked inputs use Unit Economics.</xltc:text>
  </xltc:threadedComment>
  <xltc:threadedComment ref="B10" dT="2026-10-16T06:59:26.571" personId="{874F06AF-ACE2-4D4C-A525-5DECCFB1A5AF}" id="{260FCA6E-4555-45A6-B670-15A239297033}">
    <xltc:text>Linked to trip cash cost; risk allowance not yet paid. Example source: fictional guide scenario, chapter 32; linked inputs use Unit Economics.</xltc:text>
  </xltc:threadedComment>
  <xltc:threadedComment ref="B11" dT="2026-10-16T06:59:26.591" personId="{874F06AF-ACE2-4D4C-A525-5DECCFB1A5AF}" id="{0CDBB000-9D34-4987-A6AE-D14C6A824579}">
    <xltc:text>Timing assumption, not legally approved payment terms. Example source: fictional guide scenario, chapter 32; linked inputs use Unit Economics.</xltc:text>
  </xltc:threadedComment>
  <xltc:threadedComment ref="B12" dT="2026-10-16T06:59:26.61" personId="{874F06AF-ACE2-4D4C-A525-5DECCFB1A5AF}" id="{C4292A71-BC01-4FD3-B137-4B862A5EF305}">
    <xltc:text>Share paid in the same week as service. Example source: fictional guide scenario, chapter 32; linked inputs use Unit Economics.</xltc:text>
  </xltc:threadedComment>
  <xltc:threadedComment ref="B13" dT="2026-10-16T06:59:26.63" personId="{874F06AF-ACE2-4D4C-A525-5DECCFB1A5AF}" id="{4CE6D6C6-32F1-4B25-8BEF-355665284081}">
    <xltc:text>Balance after service; 0 means same week. Example source: fictional guide scenario, chapter 32; linked inputs use Unit Economics.</xltc:text>
  </xltc:threadedComment>
  <xltc:threadedComment ref="B14" dT="2026-10-16T06:59:26.65" personId="{874F06AF-ACE2-4D4C-A525-5DECCFB1A5AF}" id="{711D44A0-0FA2-47A9-B832-28569B036A56}">
    <xltc:text>Fictional mobilisation cost. Example source: fictional guide scenario, chapter 32; linked inputs use Unit Economics.</xltc:text>
  </xltc:threadedComment>
  <xltc:threadedComment ref="B15" dT="2026-10-16T06:59:26.669" personId="{874F06AF-ACE2-4D4C-A525-5DECCFB1A5AF}" id="{2F6B8117-3CC3-4A12-804C-B06D9A15DB37}">
    <xltc:text>Cash tied up, not an expense. Example source: fictional guide scenario, chapter 32; linked inputs use Unit Economics.</xltc:text>
  </xltc:threadedComment>
  <xltc:threadedComment ref="B16" dT="2026-10-16T06:59:26.688" personId="{874F06AF-ACE2-4D4C-A525-5DECCFB1A5AF}" id="{FA8C3FF3-B5DC-4E63-9CB7-2497D9798CB7}">
    <xltc:text>0 means not returned within this model. Verify actual return conditions. Example source: fictional guide scenario, chapter 32; linked inputs use Unit Economics.</xltc:text>
  </xltc:threadedComment>
  <xltc:threadedComment ref="B10" dT="2026-10-16T07:15:18.553" personId="{9DACBEEF-D557-4C3B-B9F5-52C4525A7B66}" id="{C035CD97-887A-4BB4-9F75-438BBB8EA704}">
    <xltc:text>Independent fictional cash-cost assumption: INR 30,800 per completed load. This input is not linked to Unit Economics. Replace from actual payment records, excluding noncash allocations, and review payment timing. It is not a live rate or forecast.</xltc:text>
  </xltc:threadedComment>
</xltc:ThreadedComments>
</file>

<file path=xl/threadedcomments/threadedcomment3.xml><?xml version="1.0" encoding="utf-8"?>
<xltc:ThreadedComments xmlns:xltc="http://schemas.microsoft.com/office/spreadsheetml/2018/threadedcomments">
  <xltc:threadedComment ref="B6" dT="2026-10-16T06:59:28.393" personId="{874F06AF-ACE2-4D4C-A525-5DECCFB1A5AF}" id="{8E0280A4-0A6D-4BBB-B148-6EBBA9DB90F0}">
    <xltc:text>Fictional cohort. Count distinct reached accounts. Source: fictional example in guide chapter 33; replace with a matched account cohort.</xltc:text>
  </xltc:threadedComment>
  <xltc:threadedComment ref="B7" dT="2026-10-16T06:59:28.413" personId="{874F06AF-ACE2-4D4C-A525-5DECCFB1A5AF}" id="{8D217D30-F84C-4E1F-B3C7-92B696BC6FB8}">
    <xltc:text>Relevant replies, not automations or opt-outs. Source: fictional example in guide chapter 33; replace with a matched account cohort.</xltc:text>
  </xltc:threadedComment>
  <xltc:threadedComment ref="B8" dT="2026-10-16T06:59:28.437" personId="{874F06AF-ACE2-4D4C-A525-5DECCFB1A5AF}" id="{025F5EE8-163B-407C-AC66-7879E9776BEB}">
    <xltc:text>Actual priceable briefs. Source: fictional example in guide chapter 33; replace with a matched account cohort.</xltc:text>
  </xltc:threadedComment>
  <xltc:threadedComment ref="B9" dT="2026-10-16T06:59:28.457" personId="{874F06AF-ACE2-4D4C-A525-5DECCFB1A5AF}" id="{5A79CAE3-1E36-42CD-AD5F-58872619F271}">
    <xltc:text>Use one first meeting per account in this model. Source: fictional example in guide chapter 33; replace with a matched account cohort.</xltc:text>
  </xltc:threadedComment>
  <xltc:threadedComment ref="B10" dT="2026-10-16T06:59:28.477" personId="{874F06AF-ACE2-4D4C-A525-5DECCFB1A5AF}" id="{4F7C463E-20F8-493E-B0E2-22B1477C933D}">
    <xltc:text>Exclude future appointments. Source: fictional example in guide chapter 33; replace with a matched account cohort.</xltc:text>
  </xltc:threadedComment>
  <xltc:threadedComment ref="B11" dT="2026-10-16T06:59:28.497" personId="{874F06AF-ACE2-4D4C-A525-5DECCFB1A5AF}" id="{06B68AAA-6C49-4650-BCA8-D349D3455D76}">
    <xltc:text>Do not count no-shows as held. Source: fictional example in guide chapter 33; replace with a matched account cohort.</xltc:text>
  </xltc:threadedComment>
  <xltc:threadedComment ref="B12" dT="2026-10-16T06:59:28.516" personId="{874F06AF-ACE2-4D4C-A525-5DECCFB1A5AF}" id="{5D473C1E-D763-4910-9FC3-4C14C7B1B923}">
    <xltc:text>Accepted after review. Source: fictional example in guide chapter 33; replace with a matched account cohort.</xltc:text>
  </xltc:threadedComment>
  <xltc:threadedComment ref="B13" dT="2026-10-16T06:59:28.536" personId="{874F06AF-ACE2-4D4C-A525-5DECCFB1A5AF}" id="{64E6EE47-6974-4FD9-8FF1-C3D5C9DC122B}">
    <xltc:text>Intersection of quote-ready and accepted-meeting accounts. Source: fictional example in guide chapter 33; replace with a matched account cohort.</xltc:text>
  </xltc:threadedComment>
  <xltc:threadedComment ref="B14" dT="2026-10-16T06:59:28.556" personId="{874F06AF-ACE2-4D4C-A525-5DECCFB1A5AF}" id="{FFBE3080-DB78-4AE0-8E6A-9CC333762CA2}">
    <xltc:text>Subset of unique opportunity accounts. Source: fictional example in guide chapter 33; replace with a matched account cohort.</xltc:text>
  </xltc:threadedComment>
  <xltc:threadedComment ref="B15" dT="2026-10-16T06:59:28.576" personId="{874F06AF-ACE2-4D4C-A525-5DECCFB1A5AF}" id="{EC78EC26-45F0-4A60-A2DF-C495D744004F}">
    <xltc:text>Subset of paid-pilot accounts in this illustrated route. Source: fictional example in guide chapter 33; replace with a matched account cohort.</xltc:text>
  </xltc:threadedComment>
  <xltc:threadedComment ref="B16" dT="2026-10-16T06:59:28.601" personId="{874F06AF-ACE2-4D4C-A525-5DECCFB1A5AF}" id="{39B9D95B-E36A-4256-9395-D5B84B532AF9}">
    <xltc:text>Include retained sales time, data, tools and programme fees. Source: fictional example in guide chapter 33; replace with a matched account cohort.</xltc:text>
  </xltc:threadedComment>
  <xltc:threadedComment ref="B17" dT="2026-10-16T06:59:28.621" personId="{874F06AF-ACE2-4D4C-A525-5DECCFB1A5AF}" id="{ED97C4B6-8D5B-477D-980C-A7DE9CA2C61B}">
    <xltc:text>Assumption, not committed volume. Source: fictional example in guide chapter 33; replace with a matched account cohort.</xltc:text>
  </xltc:threadedComment>
  <xltc:threadedComment ref="B18" dT="2026-10-16T06:59:28.639" personId="{874F06AF-ACE2-4D4C-A525-5DECCFB1A5AF}" id="{61E19A49-B1F3-4583-9677-7FF6E070BC45}">
    <xltc:text>Finite horizon, not infinite LTV. Source: fictional example in guide chapter 33; replace with a matched account cohort.</xltc:text>
  </xltc:threadedComment>
  <xltc:threadedComment ref="B19" dT="2026-10-16T06:59:28.658" personId="{874F06AF-ACE2-4D4C-A525-5DECCFB1A5AF}" id="{3DF9DAF4-90C0-4FE4-8BAC-8BDBB405162D}">
    <xltc:text>Linked to Unit Economics. Source: fictional example in guide chapter 33; replace with a matched account cohort.</xltc:text>
  </xltc:threadedComment>
  <xltc:threadedComment ref="B20" dT="2026-10-16T06:59:28.676" personId="{874F06AF-ACE2-4D4C-A525-5DECCFB1A5AF}" id="{3E76D0B4-ED3F-4107-9184-5C9502769F98}">
    <xltc:text>Fictional incremental setup per new contract. Source: fictional example in guide chapter 33; replace with a matched account cohort.</xltc:text>
  </xltc:threadedComment>
</xltc:ThreadedComments>
</file>

<file path=xl/worksheets/_rels/sheet2.xml.rels>&#65279;<?xml version="1.0" encoding="utf-8"?><Relationships xmlns="http://schemas.openxmlformats.org/package/2006/relationships"><Relationship Type="http://schemas.openxmlformats.org/officeDocument/2006/relationships/table" Target="/xl/tables/table1.xml" Id="Ra6a0e2940474435f" /></Relationships>
</file>

<file path=xl/worksheets/_rels/sheet3.xml.rels>&#65279;<?xml version="1.0" encoding="utf-8"?><Relationships xmlns="http://schemas.openxmlformats.org/package/2006/relationships"><Relationship Type="http://schemas.openxmlformats.org/officeDocument/2006/relationships/table" Target="/xl/tables/table2.xml" Id="R95b312798c654168" /></Relationships>
</file>

<file path=xl/worksheets/_rels/sheet4.xml.rels>&#65279;<?xml version="1.0" encoding="utf-8"?><Relationships xmlns="http://schemas.openxmlformats.org/package/2006/relationships"><Relationship Type="http://schemas.openxmlformats.org/officeDocument/2006/relationships/table" Target="/xl/tables/table3.xml" Id="R3989db870d0042c2" /></Relationships>
</file>

<file path=xl/worksheets/_rels/sheet5.xml.rels>&#65279;<?xml version="1.0" encoding="utf-8"?><Relationships xmlns="http://schemas.openxmlformats.org/package/2006/relationships"><Relationship Type="http://schemas.openxmlformats.org/officeDocument/2006/relationships/table" Target="/xl/tables/table4.xml" Id="Rb02274dbb19f4aa4" /></Relationships>
</file>

<file path=xl/worksheets/_rels/sheet6.xml.rels>&#65279;<?xml version="1.0" encoding="utf-8"?><Relationships xmlns="http://schemas.openxmlformats.org/package/2006/relationships"><Relationship Type="http://schemas.openxmlformats.org/officeDocument/2006/relationships/table" Target="/xl/tables/table5.xml" Id="R31ac5f17d4824793" /></Relationships>
</file>

<file path=xl/worksheets/_rels/sheet9.xml.rels>&#65279;<?xml version="1.0" encoding="utf-8"?><Relationships xmlns="http://schemas.openxmlformats.org/package/2006/relationships"><Relationship Type="http://schemas.openxmlformats.org/officeDocument/2006/relationships/table" Target="/xl/tables/table6.xml" Id="R808b861c07ae4056" /></Relationships>
</file>

<file path=xl/worksheets/_rels/sheet13.xml.rels>&#65279;<?xml version="1.0" encoding="utf-8"?><Relationships xmlns="http://schemas.openxmlformats.org/package/2006/relationships"><Relationship Type="http://schemas.openxmlformats.org/officeDocument/2006/relationships/comments" Target="/xl/comments1.xml" Id="R1a8b039940f84c22" /><Relationship Type="http://schemas.openxmlformats.org/officeDocument/2006/relationships/vmlDrawing" Target="/xl/drawings/vmldrawing.vml" Id="Re6923c38a25e4cf6" /><Relationship Type="http://schemas.microsoft.com/office/2017/10/relationships/threadedComment" Target="/xl/threadedcomments/threadedcomment.xml" Id="R1b2ee8ab79cf4065" /></Relationships>
</file>

<file path=xl/worksheets/_rels/sheet14.xml.rels>&#65279;<?xml version="1.0" encoding="utf-8"?><Relationships xmlns="http://schemas.openxmlformats.org/package/2006/relationships"><Relationship Type="http://schemas.openxmlformats.org/officeDocument/2006/relationships/comments" Target="/xl/comments2.xml" Id="Re9243c657ee44fe3" /><Relationship Type="http://schemas.openxmlformats.org/officeDocument/2006/relationships/vmlDrawing" Target="/xl/drawings/vmldrawing2.vml" Id="Rc7ba81fdb5da4c42" /><Relationship Type="http://schemas.microsoft.com/office/2017/10/relationships/threadedComment" Target="/xl/threadedcomments/threadedcomment2.xml" Id="R2dedc2cb454f481b" /><Relationship Type="http://schemas.openxmlformats.org/officeDocument/2006/relationships/drawing" Target="/xl/drawings/drawing1.xml" Id="R8d0d3e6c64984e2a" /></Relationships>
</file>

<file path=xl/worksheets/_rels/sheet15.xml.rels>&#65279;<?xml version="1.0" encoding="utf-8"?><Relationships xmlns="http://schemas.openxmlformats.org/package/2006/relationships"><Relationship Type="http://schemas.openxmlformats.org/officeDocument/2006/relationships/comments" Target="/xl/comments3.xml" Id="R4b875dce30574b73" /><Relationship Type="http://schemas.openxmlformats.org/officeDocument/2006/relationships/vmlDrawing" Target="/xl/drawings/vmldrawing3.vml" Id="R42bdb76939bd480c" /><Relationship Type="http://schemas.microsoft.com/office/2017/10/relationships/threadedComment" Target="/xl/threadedcomments/threadedcomment3.xml" Id="R5a0cab3762fd43d4" /></Relationships>
</file>

<file path=xl/worksheets/sheet1.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5" hidden="0" customWidth="1"/>
    <x:col min="2" max="2" width="56" hidden="0" customWidth="1"/>
    <x:col min="3" max="3" width="30" hidden="0" customWidth="1"/>
    <x:col min="4" max="4" width="30" hidden="0" customWidth="1"/>
  </x:cols>
  <x:sheetData>
    <x:row r="1" ht="38" customHeight="1">
      <x:c r="A1" s="9" t="str">
        <x:v>Industrial transport: workbench</x:v>
      </x:c>
      <x:c r="B1" s="9"/>
      <x:c r="C1" s="9"/>
      <x:c r="D1" s="9"/>
    </x:row>
    <x:row r="2" ht="38" customHeight="1">
      <x:c r="A2" s="12" t="str">
        <x:v>LeadScorer | Free resource | Read the guide beside this workbook. Yellow cells are editable. Fictional examples are not leads, rates or forecasts.</x:v>
      </x:c>
      <x:c r="B2" s="12"/>
      <x:c r="C2" s="12"/>
      <x:c r="D2" s="12"/>
    </x:row>
    <x:row r="3" ht="24" customHeight="1">
      <x:c r="A3" s="6"/>
      <x:c r="B3" s="6"/>
      <x:c r="C3" s="6"/>
      <x:c r="D3" s="6"/>
    </x:row>
    <x:row r="4" ht="24" customHeight="1">
      <x:c r="A4" s="6"/>
      <x:c r="B4" s="6"/>
      <x:c r="C4" s="6"/>
      <x:c r="D4" s="6"/>
    </x:row>
    <x:row r="5" ht="32" customHeight="1">
      <x:c r="A5" s="15" t="str">
        <x:v>SHEET</x:v>
      </x:c>
      <x:c r="B5" s="15" t="str">
        <x:v>WHAT TO DO</x:v>
      </x:c>
      <x:c r="C5" s="15" t="str">
        <x:v>OWNER</x:v>
      </x:c>
      <x:c r="D5" s="15" t="str">
        <x:v>WHEN</x:v>
      </x:c>
    </x:row>
    <x:row r="6" ht="42" customHeight="1">
      <x:c r="A6" s="6" t="str">
        <x:v>Capability</x:v>
      </x:c>
      <x:c r="B6" s="6" t="str">
        <x:v>Approve one service, corridor and cargo cell.</x:v>
      </x:c>
      <x:c r="C6" s="6" t="str">
        <x:v>Operations</x:v>
      </x:c>
      <x:c r="D6" s="6" t="str">
        <x:v>Before outreach</x:v>
      </x:c>
    </x:row>
    <x:row r="7" ht="42" customHeight="1">
      <x:c r="A7" s="6" t="str">
        <x:v>Segment Plays</x:v>
      </x:c>
      <x:c r="B7" s="6" t="str">
        <x:v>Choose one of eight specific entry offers.</x:v>
      </x:c>
      <x:c r="C7" s="6" t="str">
        <x:v>Commercial lead</x:v>
      </x:c>
      <x:c r="D7" s="6" t="str">
        <x:v>Before building the list</x:v>
      </x:c>
    </x:row>
    <x:row r="8" ht="42" customHeight="1">
      <x:c r="A8" s="6" t="str">
        <x:v>Accounts</x:v>
      </x:c>
      <x:c r="B8" s="6" t="str">
        <x:v>Research the facility and who may control freight.</x:v>
      </x:c>
      <x:c r="C8" s="6" t="str">
        <x:v>Research + operations</x:v>
      </x:c>
      <x:c r="D8" s="6" t="str">
        <x:v>Before contact release</x:v>
      </x:c>
    </x:row>
    <x:row r="9" ht="42" customHeight="1">
      <x:c r="A9" s="6" t="str">
        <x:v>Contacts</x:v>
      </x:c>
      <x:c r="B9" s="6" t="str">
        <x:v>Record role, source, permitted channel and opt-out.</x:v>
      </x:c>
      <x:c r="C9" s="6" t="str">
        <x:v>Research / sales</x:v>
      </x:c>
      <x:c r="D9" s="6" t="str">
        <x:v>Before first contact</x:v>
      </x:c>
    </x:row>
    <x:row r="10" ht="42" customHeight="1">
      <x:c r="A10" s="6" t="str">
        <x:v>Routing Gate</x:v>
      </x:c>
      <x:c r="B10" s="6" t="str">
        <x:v>Separate quotes, scoping meetings and tenders.</x:v>
      </x:c>
      <x:c r="C10" s="6" t="str">
        <x:v>Sales / quote desk</x:v>
      </x:c>
      <x:c r="D10" s="6" t="str">
        <x:v>Every real enquiry</x:v>
      </x:c>
    </x:row>
    <x:row r="11" ht="42" customHeight="1">
      <x:c r="A11" s="6" t="str">
        <x:v>RFQ Log</x:v>
      </x:c>
      <x:c r="B11" s="6" t="str">
        <x:v>Track priceable briefs without forcing a meeting.</x:v>
      </x:c>
      <x:c r="C11" s="6" t="str">
        <x:v>Pricing owner</x:v>
      </x:c>
      <x:c r="D11" s="6" t="str">
        <x:v>Daily</x:v>
      </x:c>
    </x:row>
    <x:row r="12" ht="42" customHeight="1">
      <x:c r="A12" s="6" t="str">
        <x:v>Lane Brief</x:v>
      </x:c>
      <x:c r="B12" s="6" t="str">
        <x:v>Complete actual load and commercial scope.</x:v>
      </x:c>
      <x:c r="C12" s="6" t="str">
        <x:v>Operations + buyer</x:v>
      </x:c>
      <x:c r="D12" s="6" t="str">
        <x:v>Before quoting / dispatch</x:v>
      </x:c>
    </x:row>
    <x:row r="13" ht="42" customHeight="1">
      <x:c r="A13" s="6" t="str">
        <x:v>Tender Gate</x:v>
      </x:c>
      <x:c r="B13" s="6" t="str">
        <x:v>Check mandatory evidence and bid-owner approval.</x:v>
      </x:c>
      <x:c r="C13" s="6" t="str">
        <x:v>Bid lead</x:v>
      </x:c>
      <x:c r="D13" s="6" t="str">
        <x:v>Before pursuit spend</x:v>
      </x:c>
    </x:row>
    <x:row r="14" ht="42" customHeight="1">
      <x:c r="A14" s="6" t="str">
        <x:v>Pilot Proof</x:v>
      </x:c>
      <x:c r="B14" s="6" t="str">
        <x:v>Review due milestones, including unknown evidence.</x:v>
      </x:c>
      <x:c r="C14" s="6" t="str">
        <x:v>Operations</x:v>
      </x:c>
      <x:c r="D14" s="6" t="str">
        <x:v>Every pilot review</x:v>
      </x:c>
    </x:row>
    <x:row r="15" ht="42" customHeight="1">
      <x:c r="A15" s="6" t="str">
        <x:v>Unit Economics</x:v>
      </x:c>
      <x:c r="B15" s="6" t="str">
        <x:v>Test subcontracted OR owned cost, not both.</x:v>
      </x:c>
      <x:c r="C15" s="6" t="str">
        <x:v>Pricing + finance</x:v>
      </x:c>
      <x:c r="D15" s="6" t="str">
        <x:v>Before pricing</x:v>
      </x:c>
    </x:row>
    <x:row r="16" ht="42" customHeight="1">
      <x:c r="A16" s="6" t="str">
        <x:v>Cash Flow</x:v>
      </x:c>
      <x:c r="B16" s="6" t="str">
        <x:v>Test 13-week cash, supplier advances and deposits.</x:v>
      </x:c>
      <x:c r="C16" s="6" t="str">
        <x:v>Finance</x:v>
      </x:c>
      <x:c r="D16" s="6" t="str">
        <x:v>Before mobilisation</x:v>
      </x:c>
    </x:row>
    <x:row r="17" ht="42" customHeight="1">
      <x:c r="A17" s="6" t="str">
        <x:v>Funnel</x:v>
      </x:c>
      <x:c r="B17" s="6" t="str">
        <x:v>Deduplicate quote and meeting routes; use one cohort.</x:v>
      </x:c>
      <x:c r="C17" s="6" t="str">
        <x:v>Commercial lead</x:v>
      </x:c>
      <x:c r="D17" s="6" t="str">
        <x:v>After decisions mature</x:v>
      </x:c>
    </x:row>
    <x:row r="18" ht="42" customHeight="1">
      <x:c r="A18" s="6" t="str">
        <x:v>Experiments</x:v>
      </x:c>
      <x:c r="B18" s="6" t="str">
        <x:v>Define one test and record the weekly decision.</x:v>
      </x:c>
      <x:c r="C18" s="6" t="str">
        <x:v>Commercial lead</x:v>
      </x:c>
      <x:c r="D18" s="6" t="str">
        <x:v>Weekly</x:v>
      </x:c>
    </x:row>
    <x:row r="19" ht="42" customHeight="1">
      <x:c r="A19" s="6" t="str">
        <x:v>Outreach</x:v>
      </x:c>
      <x:c r="B19" s="6" t="str">
        <x:v>Use a specific email after capability and contact review.</x:v>
      </x:c>
      <x:c r="C19" s="6" t="str">
        <x:v>Sales</x:v>
      </x:c>
      <x:c r="D19" s="6" t="str">
        <x:v>Before sending</x:v>
      </x:c>
    </x:row>
    <x:row r="20" ht="42" customHeight="1">
      <x:c r="A20" s="6" t="str">
        <x:v>Sources</x:v>
      </x:c>
      <x:c r="B20" s="6" t="str">
        <x:v>Check the official source and current rule.</x:v>
      </x:c>
      <x:c r="C20" s="6" t="str">
        <x:v>Responsible specialist</x:v>
      </x:c>
      <x:c r="D20" s="6" t="str">
        <x:v>Before launch / bid</x:v>
      </x:c>
    </x:row>
    <x:row r="21" ht="24" customHeight="1">
      <x:c r="A21" s="6"/>
      <x:c r="B21" s="6"/>
      <x:c r="C21" s="6"/>
      <x:c r="D21" s="6"/>
    </x:row>
    <x:row r="22" ht="24" customHeight="1">
      <x:c r="A22" s="6"/>
      <x:c r="B22" s="6"/>
      <x:c r="C22" s="6"/>
      <x:c r="D22" s="6"/>
    </x:row>
    <x:row r="23" ht="36" customHeight="1">
      <x:c r="A23" s="19" t="str">
        <x:v>USE: one lane → one asset → correct route → bounded pilot → service proof → collected cash</x:v>
      </x:c>
      <x:c r="B23" s="19"/>
      <x:c r="C23" s="19"/>
      <x:c r="D23" s="19"/>
    </x:row>
    <x:row r="24" ht="24" customHeight="1">
      <x:c r="A24" s="6"/>
      <x:c r="B24" s="6"/>
      <x:c r="C24" s="6"/>
      <x:c r="D24" s="6"/>
    </x:row>
    <x:row r="25" ht="24" customHeight="1">
      <x:c r="A25" s="6" t="str">
        <x:v>Blue = editable input; green = a formula linked to another sheet; black = calculated output. Blank means not entered. Zero means observed zero. N/A means a rate is not defined.</x:v>
      </x:c>
      <x:c r="B25" s="6"/>
      <x:c r="C25" s="6"/>
      <x:c r="D25" s="6"/>
    </x:row>
    <x:row r="26" ht="24" customHeight="1">
      <x:c r="A26" s="6"/>
      <x:c r="B26" s="6"/>
      <x:c r="C26" s="6"/>
      <x:c r="D26" s="6"/>
    </x:row>
    <x:row r="27" ht="24" customHeight="1">
      <x:c r="A27" s="6" t="str">
        <x:v>Models are decision aids, not approval. They exclude taxes, common overhead, finance costs and unmodelled losses unless you explicitly add them. No template establishes vehicle safety, legal eligibility or permission to contact.</x:v>
      </x:c>
      <x:c r="B27" s="6"/>
      <x:c r="C27" s="6"/>
      <x:c r="D27" s="6"/>
    </x:row>
    <x:row r="28" ht="24" customHeight="1">
      <x:c r="A28" s="6"/>
      <x:c r="B28" s="6"/>
      <x:c r="C28" s="6"/>
      <x:c r="D28" s="6"/>
    </x:row>
    <x:row r="29" ht="24" customHeight="1">
      <x:c r="A29" s="6" t="str">
        <x:v>Keep a copy of your own evidence. Replace the fictional numbers, preserve formula cells and retain the cohort, scope version and dates. Cash uses weekly buckets; forecasts are not bank balances.</x:v>
      </x:c>
      <x:c r="B29" s="6"/>
      <x:c r="C29" s="6"/>
      <x:c r="D29" s="6"/>
    </x:row>
    <x:row r="30" ht="24" customHeight="1">
      <x:c r="A30" s="6"/>
      <x:c r="B30" s="6"/>
      <x:c r="C30" s="6"/>
      <x:c r="D30" s="6"/>
    </x:row>
    <x:row r="31" ht="24" customHeight="1">
      <x:c r="A31" s="6"/>
      <x:c r="B31" s="6"/>
      <x:c r="C31" s="6"/>
      <x:c r="D31" s="6"/>
    </x:row>
    <x:row r="32" ht="24" customHeight="1">
      <x:c r="A32" s="6"/>
      <x:c r="B32" s="6"/>
      <x:c r="C32" s="6"/>
      <x:c r="D32" s="6"/>
    </x:row>
    <x:row r="33" ht="24" customHeight="1">
      <x:c r="A33" s="6"/>
      <x:c r="B33" s="6"/>
      <x:c r="C33" s="6"/>
      <x:c r="D33" s="6"/>
    </x:row>
    <x:row r="34" ht="24" customHeight="1">
      <x:c r="A34" s="6"/>
      <x:c r="B34" s="6"/>
      <x:c r="C34" s="6"/>
      <x:c r="D34" s="6"/>
    </x:row>
  </x:sheetData>
  <x:mergeCells>
    <x:mergeCell ref="A1:D1"/>
    <x:mergeCell ref="A2:D2"/>
    <x:mergeCell ref="A23:D23"/>
    <x:mergeCell ref="A25:D26"/>
    <x:mergeCell ref="A27:D28"/>
    <x:mergeCell ref="A29:D30"/>
  </x:mergeCells>
  <x:pageMargins left="0.7" right="0.7" top="0.75" bottom="0.75" header="0.3" footer="0.3"/>
</x:worksheet>
</file>

<file path=xl/worksheets/sheet2.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9" hidden="0" customWidth="1"/>
    <x:col min="2" max="2" width="19" hidden="0" customWidth="1"/>
    <x:col min="3" max="3" width="25" hidden="0" customWidth="1"/>
    <x:col min="4" max="4" width="25" hidden="0" customWidth="1"/>
    <x:col min="5" max="5" width="19" hidden="0" customWidth="1"/>
    <x:col min="6" max="6" width="30" hidden="0" customWidth="1"/>
    <x:col min="7" max="7" width="19" hidden="0" customWidth="1"/>
    <x:col min="8" max="8" width="19" hidden="0" customWidth="1"/>
    <x:col min="9" max="9" width="19" hidden="0" customWidth="1"/>
    <x:col min="10" max="10" width="19" hidden="0" customWidth="1"/>
    <x:col min="11" max="11" width="38" hidden="0" customWidth="1"/>
    <x:col min="12" max="12" width="32" hidden="0" customWidth="1"/>
  </x:cols>
  <x:sheetData>
    <x:row r="1" ht="38" customHeight="1">
      <x:c r="A1" s="9" t="str">
        <x:v>Capability release register</x:v>
      </x:c>
      <x:c r="B1" s="9"/>
      <x:c r="C1" s="9"/>
      <x:c r="D1" s="9"/>
      <x:c r="E1" s="9"/>
      <x:c r="F1" s="9"/>
      <x:c r="G1" s="9"/>
      <x:c r="H1" s="9"/>
      <x:c r="I1" s="9"/>
      <x:c r="J1" s="9"/>
      <x:c r="K1" s="9"/>
      <x:c r="L1" s="9"/>
    </x:row>
    <x:row r="2" ht="38" customHeight="1">
      <x:c r="A2" s="12" t="str">
        <x:v>One row per lane/service cell. A partner contact is not reserved capacity. No unverified truck payloads or service claims.</x:v>
      </x:c>
      <x:c r="B2" s="12"/>
      <x:c r="C2" s="12"/>
      <x:c r="D2" s="12"/>
      <x:c r="E2" s="12"/>
      <x:c r="F2" s="12"/>
      <x:c r="G2" s="12"/>
      <x:c r="H2" s="12"/>
      <x:c r="I2" s="12"/>
      <x:c r="J2" s="12"/>
      <x:c r="K2" s="12"/>
      <x:c r="L2" s="12"/>
    </x:row>
    <x:row r="3" ht="24" customHeight="1">
      <x:c r="A3" s="6"/>
      <x:c r="B3" s="6"/>
      <x:c r="C3" s="6"/>
      <x:c r="D3" s="6"/>
      <x:c r="E3" s="6"/>
      <x:c r="F3" s="6"/>
      <x:c r="G3" s="6"/>
      <x:c r="H3" s="6"/>
      <x:c r="I3" s="6"/>
      <x:c r="J3" s="6"/>
      <x:c r="K3" s="6"/>
      <x:c r="L3" s="6"/>
    </x:row>
    <x:row r="4" ht="24" customHeight="1">
      <x:c r="A4" s="6"/>
      <x:c r="B4" s="6"/>
      <x:c r="C4" s="6"/>
      <x:c r="D4" s="6"/>
      <x:c r="E4" s="6"/>
      <x:c r="F4" s="6"/>
      <x:c r="G4" s="6"/>
      <x:c r="H4" s="6"/>
      <x:c r="I4" s="6"/>
      <x:c r="J4" s="6"/>
      <x:c r="K4" s="6"/>
      <x:c r="L4" s="6"/>
    </x:row>
    <x:row r="5" ht="32" customHeight="1">
      <x:c r="A5" s="15" t="str">
        <x:v>Cell ID</x:v>
      </x:c>
      <x:c r="B5" s="15" t="str">
        <x:v>Service</x:v>
      </x:c>
      <x:c r="C5" s="15" t="str">
        <x:v>Origin</x:v>
      </x:c>
      <x:c r="D5" s="15" t="str">
        <x:v>Destination / node</x:v>
      </x:c>
      <x:c r="E5" s="15" t="str">
        <x:v>Cargo</x:v>
      </x:c>
      <x:c r="F5" s="15" t="str">
        <x:v>Vehicle / constraint</x:v>
      </x:c>
      <x:c r="G5" s="15" t="str">
        <x:v>Supply basis</x:v>
      </x:c>
      <x:c r="H5" s="15" t="str">
        <x:v>Availability</x:v>
      </x:c>
      <x:c r="I5" s="15" t="str">
        <x:v>Owner</x:v>
      </x:c>
      <x:c r="J5" s="15" t="str">
        <x:v>Released?</x:v>
      </x:c>
      <x:c r="K5" s="15" t="str">
        <x:v>Scope / exclusion checks</x:v>
      </x:c>
      <x:c r="L5" s="15" t="str">
        <x:v>Evidence</x:v>
      </x:c>
    </x:row>
    <x:row r="6" ht="45" customHeight="1">
      <x:c r="A6" s="26" t="str">
        <x:v>C01</x:v>
      </x:c>
      <x:c r="B6" s="26" t="str">
        <x:v>FTL</x:v>
      </x:c>
      <x:c r="C6" s="26" t="str">
        <x:v>Example origin cluster</x:v>
      </x:c>
      <x:c r="D6" s="26" t="str">
        <x:v>Example destination</x:v>
      </x:c>
      <x:c r="E6" s="26" t="str">
        <x:v>Dry packaged goods</x:v>
      </x:c>
      <x:c r="F6" s="26" t="str">
        <x:v>Body / payload to verify</x:v>
      </x:c>
      <x:c r="G6" s="26" t="str">
        <x:v>Partner</x:v>
      </x:c>
      <x:c r="H6" s="26" t="str">
        <x:v>Not reserved</x:v>
      </x:c>
      <x:c r="I6" s="26" t="str">
        <x:v>Operations reviewer</x:v>
      </x:c>
      <x:c r="J6" s="26" t="str">
        <x:v>Unknown</x:v>
      </x:c>
      <x:c r="K6" s="26" t="str">
        <x:v>Confirm supply, exclusions, POD, terms</x:v>
      </x:c>
      <x:c r="L6" s="26" t="str">
        <x:v>Fictional starting row</x:v>
      </x:c>
    </x:row>
    <x:row r="7" ht="45" customHeight="1">
      <x:c r="A7" s="24" t="str">
        <x:v>C02</x:v>
      </x:c>
      <x:c r="B7" s="24" t="str">
        <x:v>Dedicated fleet</x:v>
      </x:c>
      <x:c r="C7" s="24" t="str">
        <x:v>Example plant</x:v>
      </x:c>
      <x:c r="D7" s="24" t="str">
        <x:v>Defined route set</x:v>
      </x:c>
      <x:c r="E7" s="24" t="str">
        <x:v>Industrial goods</x:v>
      </x:c>
      <x:c r="F7" s="24" t="str">
        <x:v>Duty / shifts / km to verify</x:v>
      </x:c>
      <x:c r="G7" s="24" t="str">
        <x:v>Owned</x:v>
      </x:c>
      <x:c r="H7" s="24" t="str">
        <x:v>Review needed</x:v>
      </x:c>
      <x:c r="I7" s="24" t="str">
        <x:v>Operations reviewer</x:v>
      </x:c>
      <x:c r="J7" s="24" t="str">
        <x:v>Unknown</x:v>
      </x:c>
      <x:c r="K7" s="24" t="str">
        <x:v>Minimum billing and replacement cover</x:v>
      </x:c>
      <x:c r="L7" s="24" t="str">
        <x:v>Fictional starting row</x:v>
      </x:c>
    </x:row>
    <x:row r="8" ht="45" customHeight="1">
      <x:c r="A8" s="26" t="str">
        <x:v>C03</x:v>
      </x:c>
      <x:c r="B8" s="26" t="str">
        <x:v>PTL</x:v>
      </x:c>
      <x:c r="C8" s="26" t="str">
        <x:v>Example collection area</x:v>
      </x:c>
      <x:c r="D8" s="26" t="str">
        <x:v>Verified delivery postcodes</x:v>
      </x:c>
      <x:c r="E8" s="26" t="str">
        <x:v>Compatible dry cargo</x:v>
      </x:c>
      <x:c r="F8" s="26" t="str">
        <x:v>Pieces, dimensions, packing</x:v>
      </x:c>
      <x:c r="G8" s="26" t="str">
        <x:v>Partner</x:v>
      </x:c>
      <x:c r="H8" s="26" t="str">
        <x:v>Review needed</x:v>
      </x:c>
      <x:c r="I8" s="26" t="str">
        <x:v>Network reviewer</x:v>
      </x:c>
      <x:c r="J8" s="26" t="str">
        <x:v>Unknown</x:v>
      </x:c>
      <x:c r="K8" s="26" t="str">
        <x:v>Actual hub path and chargeable factor</x:v>
      </x:c>
      <x:c r="L8" s="26" t="str">
        <x:v>Fictional starting row</x:v>
      </x:c>
    </x:row>
    <x:row r="9" ht="45" customHeight="1">
      <x:c r="A9" s="24"/>
      <x:c r="B9" s="24"/>
      <x:c r="C9" s="24"/>
      <x:c r="D9" s="24"/>
      <x:c r="E9" s="24"/>
      <x:c r="F9" s="24"/>
      <x:c r="G9" s="24"/>
      <x:c r="H9" s="24"/>
      <x:c r="I9" s="24"/>
      <x:c r="J9" s="24"/>
      <x:c r="K9" s="24"/>
      <x:c r="L9" s="24"/>
    </x:row>
    <x:row r="10" ht="45" customHeight="1">
      <x:c r="A10" s="26"/>
      <x:c r="B10" s="26"/>
      <x:c r="C10" s="26"/>
      <x:c r="D10" s="26"/>
      <x:c r="E10" s="26"/>
      <x:c r="F10" s="26"/>
      <x:c r="G10" s="26"/>
      <x:c r="H10" s="26"/>
      <x:c r="I10" s="26"/>
      <x:c r="J10" s="26"/>
      <x:c r="K10" s="26"/>
      <x:c r="L10" s="26"/>
    </x:row>
    <x:row r="11" ht="45" customHeight="1">
      <x:c r="A11" s="24"/>
      <x:c r="B11" s="24"/>
      <x:c r="C11" s="24"/>
      <x:c r="D11" s="24"/>
      <x:c r="E11" s="24"/>
      <x:c r="F11" s="24"/>
      <x:c r="G11" s="24"/>
      <x:c r="H11" s="24"/>
      <x:c r="I11" s="24"/>
      <x:c r="J11" s="24"/>
      <x:c r="K11" s="24"/>
      <x:c r="L11" s="24"/>
    </x:row>
    <x:row r="12" ht="45" customHeight="1">
      <x:c r="A12" s="26"/>
      <x:c r="B12" s="26"/>
      <x:c r="C12" s="26"/>
      <x:c r="D12" s="26"/>
      <x:c r="E12" s="26"/>
      <x:c r="F12" s="26"/>
      <x:c r="G12" s="26"/>
      <x:c r="H12" s="26"/>
      <x:c r="I12" s="26"/>
      <x:c r="J12" s="26"/>
      <x:c r="K12" s="26"/>
      <x:c r="L12" s="26"/>
    </x:row>
    <x:row r="13" ht="45" customHeight="1">
      <x:c r="A13" s="24"/>
      <x:c r="B13" s="24"/>
      <x:c r="C13" s="24"/>
      <x:c r="D13" s="24"/>
      <x:c r="E13" s="24"/>
      <x:c r="F13" s="24"/>
      <x:c r="G13" s="24"/>
      <x:c r="H13" s="24"/>
      <x:c r="I13" s="24"/>
      <x:c r="J13" s="24"/>
      <x:c r="K13" s="24"/>
      <x:c r="L13" s="24"/>
    </x:row>
    <x:row r="14" ht="45" customHeight="1">
      <x:c r="A14" s="26"/>
      <x:c r="B14" s="26"/>
      <x:c r="C14" s="26"/>
      <x:c r="D14" s="26"/>
      <x:c r="E14" s="26"/>
      <x:c r="F14" s="26"/>
      <x:c r="G14" s="26"/>
      <x:c r="H14" s="26"/>
      <x:c r="I14" s="26"/>
      <x:c r="J14" s="26"/>
      <x:c r="K14" s="26"/>
      <x:c r="L14" s="26"/>
    </x:row>
    <x:row r="15" ht="45" customHeight="1">
      <x:c r="A15" s="24"/>
      <x:c r="B15" s="24"/>
      <x:c r="C15" s="24"/>
      <x:c r="D15" s="24"/>
      <x:c r="E15" s="24"/>
      <x:c r="F15" s="24"/>
      <x:c r="G15" s="24"/>
      <x:c r="H15" s="24"/>
      <x:c r="I15" s="24"/>
      <x:c r="J15" s="24"/>
      <x:c r="K15" s="24"/>
      <x:c r="L15" s="24"/>
    </x:row>
    <x:row r="16" ht="45" customHeight="1">
      <x:c r="A16" s="26"/>
      <x:c r="B16" s="26"/>
      <x:c r="C16" s="26"/>
      <x:c r="D16" s="26"/>
      <x:c r="E16" s="26"/>
      <x:c r="F16" s="26"/>
      <x:c r="G16" s="26"/>
      <x:c r="H16" s="26"/>
      <x:c r="I16" s="26"/>
      <x:c r="J16" s="26"/>
      <x:c r="K16" s="26"/>
      <x:c r="L16" s="26"/>
    </x:row>
    <x:row r="17" ht="45" customHeight="1">
      <x:c r="A17" s="24"/>
      <x:c r="B17" s="24"/>
      <x:c r="C17" s="24"/>
      <x:c r="D17" s="24"/>
      <x:c r="E17" s="24"/>
      <x:c r="F17" s="24"/>
      <x:c r="G17" s="24"/>
      <x:c r="H17" s="24"/>
      <x:c r="I17" s="24"/>
      <x:c r="J17" s="24"/>
      <x:c r="K17" s="24"/>
      <x:c r="L17" s="24"/>
    </x:row>
    <x:row r="18" ht="45" customHeight="1">
      <x:c r="A18" s="26"/>
      <x:c r="B18" s="26"/>
      <x:c r="C18" s="26"/>
      <x:c r="D18" s="26"/>
      <x:c r="E18" s="26"/>
      <x:c r="F18" s="26"/>
      <x:c r="G18" s="26"/>
      <x:c r="H18" s="26"/>
      <x:c r="I18" s="26"/>
      <x:c r="J18" s="26"/>
      <x:c r="K18" s="26"/>
      <x:c r="L18" s="26"/>
    </x:row>
    <x:row r="19" ht="45" customHeight="1">
      <x:c r="A19" s="24"/>
      <x:c r="B19" s="24"/>
      <x:c r="C19" s="24"/>
      <x:c r="D19" s="24"/>
      <x:c r="E19" s="24"/>
      <x:c r="F19" s="24"/>
      <x:c r="G19" s="24"/>
      <x:c r="H19" s="24"/>
      <x:c r="I19" s="24"/>
      <x:c r="J19" s="24"/>
      <x:c r="K19" s="24"/>
      <x:c r="L19" s="24"/>
    </x:row>
    <x:row r="20" ht="45" customHeight="1">
      <x:c r="A20" s="26"/>
      <x:c r="B20" s="26"/>
      <x:c r="C20" s="26"/>
      <x:c r="D20" s="26"/>
      <x:c r="E20" s="26"/>
      <x:c r="F20" s="26"/>
      <x:c r="G20" s="26"/>
      <x:c r="H20" s="26"/>
      <x:c r="I20" s="26"/>
      <x:c r="J20" s="26"/>
      <x:c r="K20" s="26"/>
      <x:c r="L20" s="26"/>
    </x:row>
    <x:row r="21" ht="45" customHeight="1">
      <x:c r="A21" s="24"/>
      <x:c r="B21" s="24"/>
      <x:c r="C21" s="24"/>
      <x:c r="D21" s="24"/>
      <x:c r="E21" s="24"/>
      <x:c r="F21" s="24"/>
      <x:c r="G21" s="24"/>
      <x:c r="H21" s="24"/>
      <x:c r="I21" s="24"/>
      <x:c r="J21" s="24"/>
      <x:c r="K21" s="24"/>
      <x:c r="L21" s="24"/>
    </x:row>
    <x:row r="22" ht="45" customHeight="1">
      <x:c r="A22" s="26"/>
      <x:c r="B22" s="26"/>
      <x:c r="C22" s="26"/>
      <x:c r="D22" s="26"/>
      <x:c r="E22" s="26"/>
      <x:c r="F22" s="26"/>
      <x:c r="G22" s="26"/>
      <x:c r="H22" s="26"/>
      <x:c r="I22" s="26"/>
      <x:c r="J22" s="26"/>
      <x:c r="K22" s="26"/>
      <x:c r="L22" s="26"/>
    </x:row>
    <x:row r="23" ht="45" customHeight="1">
      <x:c r="A23" s="24"/>
      <x:c r="B23" s="24"/>
      <x:c r="C23" s="24"/>
      <x:c r="D23" s="24"/>
      <x:c r="E23" s="24"/>
      <x:c r="F23" s="24"/>
      <x:c r="G23" s="24"/>
      <x:c r="H23" s="24"/>
      <x:c r="I23" s="24"/>
      <x:c r="J23" s="24"/>
      <x:c r="K23" s="24"/>
      <x:c r="L23" s="24"/>
    </x:row>
    <x:row r="24" ht="45" customHeight="1">
      <x:c r="A24" s="26"/>
      <x:c r="B24" s="26"/>
      <x:c r="C24" s="26"/>
      <x:c r="D24" s="26"/>
      <x:c r="E24" s="26"/>
      <x:c r="F24" s="26"/>
      <x:c r="G24" s="26"/>
      <x:c r="H24" s="26"/>
      <x:c r="I24" s="26"/>
      <x:c r="J24" s="26"/>
      <x:c r="K24" s="26"/>
      <x:c r="L24" s="26"/>
    </x:row>
    <x:row r="25" ht="45" customHeight="1">
      <x:c r="A25" s="24"/>
      <x:c r="B25" s="24"/>
      <x:c r="C25" s="24"/>
      <x:c r="D25" s="24"/>
      <x:c r="E25" s="24"/>
      <x:c r="F25" s="24"/>
      <x:c r="G25" s="24"/>
      <x:c r="H25" s="24"/>
      <x:c r="I25" s="24"/>
      <x:c r="J25" s="24"/>
      <x:c r="K25" s="24"/>
      <x:c r="L25" s="24"/>
    </x:row>
  </x:sheetData>
  <x:mergeCells>
    <x:mergeCell ref="A1:L1"/>
    <x:mergeCell ref="A2:L2"/>
  </x:mergeCells>
  <x:dataValidations count="3">
    <x:dataValidation type="list" sqref="B6:B25">
      <x:formula1>"FTL,PTL,Dedicated fleet,Warehouse / distribution,Project,Partner"</x:formula1>
    </x:dataValidation>
    <x:dataValidation type="list" sqref="G6:G25">
      <x:formula1>"Owned,Partner,Spot"</x:formula1>
    </x:dataValidation>
    <x:dataValidation type="list" sqref="J6:J25">
      <x:formula1>"Yes,No,Unknown"</x:formula1>
    </x:dataValidation>
  </x:dataValidations>
  <x:pageMargins left="0.7" right="0.7" top="0.75" bottom="0.75" header="0.3" footer="0.3"/>
  <x:tableParts count="1">
    <x:tablePart xmlns:r="http://schemas.openxmlformats.org/officeDocument/2006/relationships" r:id="Ra6a0e2940474435f"/>
  </x:tableParts>
</x:worksheet>
</file>

<file path=xl/worksheets/sheet3.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9" hidden="0" customWidth="1"/>
    <x:col min="2" max="2" width="28" hidden="0" customWidth="1"/>
    <x:col min="3" max="3" width="38" hidden="0" customWidth="1"/>
    <x:col min="4" max="4" width="40" hidden="0" customWidth="1"/>
    <x:col min="5" max="5" width="40" hidden="0" customWidth="1"/>
    <x:col min="6" max="6" width="34" hidden="0" customWidth="1"/>
  </x:cols>
  <x:sheetData>
    <x:row r="1" ht="38" customHeight="1">
      <x:c r="A1" s="9" t="str">
        <x:v>Eight contract-entry plays</x:v>
      </x:c>
      <x:c r="B1" s="9"/>
      <x:c r="C1" s="9"/>
      <x:c r="D1" s="9"/>
      <x:c r="E1" s="9"/>
      <x:c r="F1" s="9"/>
    </x:row>
    <x:row r="2" ht="38" customHeight="1">
      <x:c r="A2" s="12" t="str">
        <x:v>Choose one entry play, not a company-profile pitch with every service. Use the matching PDF template.</x:v>
      </x:c>
      <x:c r="B2" s="12"/>
      <x:c r="C2" s="12"/>
      <x:c r="D2" s="12"/>
      <x:c r="E2" s="12"/>
      <x:c r="F2" s="12"/>
    </x:row>
    <x:row r="3" ht="24" customHeight="1">
      <x:c r="A3" s="6"/>
      <x:c r="B3" s="6"/>
      <x:c r="C3" s="6"/>
      <x:c r="D3" s="6"/>
      <x:c r="E3" s="6"/>
      <x:c r="F3" s="6"/>
    </x:row>
    <x:row r="4" ht="24" customHeight="1">
      <x:c r="A4" s="6"/>
      <x:c r="B4" s="6"/>
      <x:c r="C4" s="6"/>
      <x:c r="D4" s="6"/>
      <x:c r="E4" s="6"/>
      <x:c r="F4" s="6"/>
    </x:row>
    <x:row r="5" ht="32" customHeight="1">
      <x:c r="A5" s="15" t="str">
        <x:v>Play</x:v>
      </x:c>
      <x:c r="B5" s="15" t="str">
        <x:v>Entry offer</x:v>
      </x:c>
      <x:c r="C5" s="15" t="str">
        <x:v>Why the buyer may care</x:v>
      </x:c>
      <x:c r="D5" s="15" t="str">
        <x:v>First buying question</x:v>
      </x:c>
      <x:c r="E5" s="15" t="str">
        <x:v>Required next-step evidence</x:v>
      </x:c>
      <x:c r="F5" s="15" t="str">
        <x:v>Release note</x:v>
      </x:c>
    </x:row>
    <x:row r="6" ht="100" customHeight="1">
      <x:c r="A6" s="26" t="str">
        <x:v>P01</x:v>
      </x:c>
      <x:c r="B6" s="26" t="str">
        <x:v>Recurring FTL lane brief</x:v>
      </x:c>
      <x:c r="C6" s="26" t="str">
        <x:v>Turn a regular dispatch requirement into a scoped review, not a generic rate request.</x:v>
      </x:c>
      <x:c r="D6" s="26" t="str">
        <x:v>Ordering entity; payer; facility contact; person who approves a carrier.</x:v>
      </x:c>
      <x:c r="E6" s="26" t="str">
        <x:v>Operations fit; capacity basis; pricing owner; credit review; proposed pilot; buyer review date.</x:v>
      </x:c>
      <x:c r="F6" s="26" t="str">
        <x:v>Select only after capability review</x:v>
      </x:c>
    </x:row>
    <x:row r="7" ht="100" customHeight="1">
      <x:c r="A7" s="24" t="str">
        <x:v>P02</x:v>
      </x:c>
      <x:c r="B7" s="24" t="str">
        <x:v>Backup-capacity brief</x:v>
      </x:c>
      <x:c r="C7" s="24" t="str">
        <x:v>Offer defined secondary cover without pretending a truck is already reserved.</x:v>
      </x:c>
      <x:c r="D7" s="24" t="str">
        <x:v>Lane; incumbent retained; exact gap buyer wants covered; who can authorise overflow.</x:v>
      </x:c>
      <x:c r="E7" s="24" t="str">
        <x:v>Defined loads or period; placement/POD measures; loss cap; stop condition; decision date.</x:v>
      </x:c>
      <x:c r="F7" s="24" t="str">
        <x:v>Select only after capability review</x:v>
      </x:c>
    </x:row>
    <x:row r="8" ht="100" customHeight="1">
      <x:c r="A8" s="26" t="str">
        <x:v>P03</x:v>
      </x:c>
      <x:c r="B8" s="26" t="str">
        <x:v>Dedicated-fleet duty sheet</x:v>
      </x:c>
      <x:c r="C8" s="26" t="str">
        <x:v>Price the actual vehicle duty before promising a monthly fleet.</x:v>
      </x:c>
      <x:c r="D8" s="26" t="str">
        <x:v>Site; routes; fleet count; cargo; estimated versus minimum-committed work.</x:v>
      </x:c>
      <x:c r="E8" s="26" t="str">
        <x:v>Site review; authority; written duty; finance approval; mobilisation cash; test and review date.</x:v>
      </x:c>
      <x:c r="F8" s="26" t="str">
        <x:v>Select only after capability review</x:v>
      </x:c>
    </x:row>
    <x:row r="9" ht="100" customHeight="1">
      <x:c r="A9" s="24" t="str">
        <x:v>P04</x:v>
      </x:c>
      <x:c r="B9" s="24" t="str">
        <x:v>PTL comparison sheet</x:v>
      </x:c>
      <x:c r="C9" s="24" t="str">
        <x:v>Compare like-for-like consignment scope, including the network and handling.</x:v>
      </x:c>
      <x:c r="D9" s="24" t="str">
        <x:v>Origin/destination postcodes; commodity; pieces; packing; actual weight; dimensions per piece.</x:v>
      </x:c>
      <x:c r="E9" s="24" t="str">
        <x:v>Approved cargo and network fit; pricing owner; missing inputs; bounded test; buyer approval.</x:v>
      </x:c>
      <x:c r="F9" s="24" t="str">
        <x:v>Select only after capability review</x:v>
      </x:c>
    </x:row>
    <x:row r="10" ht="100" customHeight="1">
      <x:c r="A10" s="26" t="str">
        <x:v>P05</x:v>
      </x:c>
      <x:c r="B10" s="26" t="str">
        <x:v>Warehouse-to-market node brief</x:v>
      </x:c>
      <x:c r="C10" s="26" t="str">
        <x:v>Separate storage space, handling and transport into clear operating responsibilities.</x:v>
      </x:c>
      <x:c r="D10" s="26" t="str">
        <x:v>Location; transport-only or managed storage; available versus proposed site; customer stock ownership.</x:v>
      </x:c>
      <x:c r="E10" s="26" t="str">
        <x:v>Site/operations review; data gaps; mobilisation plan; approved cash; pilot scope; next action.</x:v>
      </x:c>
      <x:c r="F10" s="26" t="str">
        <x:v>Select only after capability review</x:v>
      </x:c>
    </x:row>
    <x:row r="11" ht="100" customHeight="1">
      <x:c r="A11" s="24" t="str">
        <x:v>P06</x:v>
      </x:c>
      <x:c r="B11" s="24" t="str">
        <x:v>Project transport load schedule</x:v>
      </x:c>
      <x:c r="C11" s="24" t="str">
        <x:v>Treat transport, lifting and site responsibilities as separate scope.</x:v>
      </x:c>
      <x:c r="D11" s="24" t="str">
        <x:v>Project/package; public source if used; awarded or pending; ordering party; procurement route.</x:v>
      </x:c>
      <x:c r="E11" s="24" t="str">
        <x:v>Operations and safety approval; exact priced scope; finance approval; authorised order; review owner.</x:v>
      </x:c>
      <x:c r="F11" s="24" t="str">
        <x:v>Select only after capability review</x:v>
      </x:c>
    </x:row>
    <x:row r="12" ht="100" customHeight="1">
      <x:c r="A12" s="26" t="str">
        <x:v>P07</x:v>
      </x:c>
      <x:c r="B12" s="26" t="str">
        <x:v>Tender bid/no-bid file</x:v>
      </x:c>
      <x:c r="C12" s="26" t="str">
        <x:v>A passed checklist supports review. It does not establish eligibility or authorise a bid.</x:v>
      </x:c>
      <x:c r="D12" s="26" t="str">
        <x:v>Portal; tender ID; issuing entity; scope; closing time/time zone; clarification route; corrigenda checked.</x:v>
      </x:c>
      <x:c r="E12" s="26" t="str">
        <x:v>Any failed mandatory gate = no bid. Missing evidence = hold. Record approvals, owner and next action.</x:v>
      </x:c>
      <x:c r="F12" s="26" t="str">
        <x:v>Select only after capability review</x:v>
      </x:c>
    </x:row>
    <x:row r="13" ht="100" customHeight="1">
      <x:c r="A13" s="24" t="str">
        <x:v>P08</x:v>
      </x:c>
      <x:c r="B13" s="24" t="str">
        <x:v>Return-lane / network-partner brief</x:v>
      </x:c>
      <x:c r="C13" s="24" t="str">
        <x:v>Check the whole operating cycle and the entity that actually pays.</x:v>
      </x:c>
      <x:c r="D13" s="24" t="str">
        <x:v>Origin/destination; direct shipper or 3PL; ordering entity; payer; procurement owner.</x:v>
      </x:c>
      <x:c r="E13" s="24" t="str">
        <x:v>Actual capacity confirmation; release owner; loss cap; written scope; escalation; repeat decision.</x:v>
      </x:c>
      <x:c r="F13" s="24" t="str">
        <x:v>Select only after capability review</x:v>
      </x:c>
    </x:row>
  </x:sheetData>
  <x:mergeCells>
    <x:mergeCell ref="A1:F1"/>
    <x:mergeCell ref="A2:F2"/>
  </x:mergeCells>
  <x:pageMargins left="0.7" right="0.7" top="0.75" bottom="0.75" header="0.3" footer="0.3"/>
  <x:tableParts count="1">
    <x:tablePart xmlns:r="http://schemas.openxmlformats.org/officeDocument/2006/relationships" r:id="R95b312798c654168"/>
  </x:tableParts>
</x:worksheet>
</file>

<file path=xl/worksheets/sheet4.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9" hidden="0" customWidth="1"/>
    <x:col min="2" max="2" width="30" hidden="0" customWidth="1"/>
    <x:col min="3" max="3" width="19" hidden="0" customWidth="1"/>
    <x:col min="4" max="4" width="19" hidden="0" customWidth="1"/>
    <x:col min="5" max="5" width="30" hidden="0" customWidth="1"/>
    <x:col min="6" max="6" width="19" hidden="0" customWidth="1"/>
    <x:col min="7" max="7" width="36" hidden="0" customWidth="1"/>
    <x:col min="8" max="8" width="32" hidden="0" customWidth="1"/>
    <x:col min="9" max="9" width="38" hidden="0" customWidth="1"/>
    <x:col min="10" max="10" width="19" hidden="0" customWidth="1"/>
    <x:col min="11" max="11" width="19" hidden="0" customWidth="1"/>
    <x:col min="12" max="12" width="19" hidden="0" customWidth="1"/>
    <x:col min="13" max="13" width="19" hidden="0" customWidth="1"/>
    <x:col min="14" max="14" width="38" hidden="0" customWidth="1"/>
    <x:col min="15" max="15" width="35" hidden="0" customWidth="1"/>
  </x:cols>
  <x:sheetData>
    <x:row r="1" ht="38" customHeight="1">
      <x:c r="A1" s="9" t="str">
        <x:v>Facility-first account register</x:v>
      </x:c>
      <x:c r="B1" s="9"/>
      <x:c r="C1" s="9"/>
      <x:c r="D1" s="9"/>
      <x:c r="E1" s="9"/>
      <x:c r="F1" s="9"/>
      <x:c r="G1" s="9"/>
      <x:c r="H1" s="9"/>
      <x:c r="I1" s="9"/>
      <x:c r="J1" s="9"/>
      <x:c r="K1" s="9"/>
      <x:c r="L1" s="9"/>
      <x:c r="M1" s="9"/>
      <x:c r="N1" s="9"/>
      <x:c r="O1" s="9"/>
    </x:row>
    <x:row r="2" ht="38" customHeight="1">
      <x:c r="A2" s="12" t="str">
        <x:v>Research hypotheses only. Use current company/industrial sources and record event dates. An industrial plot is not live freight demand.</x:v>
      </x:c>
      <x:c r="B2" s="12"/>
      <x:c r="C2" s="12"/>
      <x:c r="D2" s="12"/>
      <x:c r="E2" s="12"/>
      <x:c r="F2" s="12"/>
      <x:c r="G2" s="12"/>
      <x:c r="H2" s="12"/>
      <x:c r="I2" s="12"/>
      <x:c r="J2" s="12"/>
      <x:c r="K2" s="12"/>
      <x:c r="L2" s="12"/>
      <x:c r="M2" s="12"/>
      <x:c r="N2" s="12"/>
      <x:c r="O2" s="12"/>
    </x:row>
    <x:row r="3" ht="24" customHeight="1">
      <x:c r="A3" s="6"/>
      <x:c r="B3" s="6"/>
      <x:c r="C3" s="6"/>
      <x:c r="D3" s="6"/>
      <x:c r="E3" s="6"/>
      <x:c r="F3" s="6"/>
      <x:c r="G3" s="6"/>
      <x:c r="H3" s="6"/>
      <x:c r="I3" s="6"/>
      <x:c r="J3" s="6"/>
      <x:c r="K3" s="6"/>
      <x:c r="L3" s="6"/>
      <x:c r="M3" s="6"/>
      <x:c r="N3" s="6"/>
      <x:c r="O3" s="6"/>
    </x:row>
    <x:row r="4" ht="24" customHeight="1">
      <x:c r="A4" s="6"/>
      <x:c r="B4" s="6"/>
      <x:c r="C4" s="6"/>
      <x:c r="D4" s="6"/>
      <x:c r="E4" s="6"/>
      <x:c r="F4" s="6"/>
      <x:c r="G4" s="6"/>
      <x:c r="H4" s="6"/>
      <x:c r="I4" s="6"/>
      <x:c r="J4" s="6"/>
      <x:c r="K4" s="6"/>
      <x:c r="L4" s="6"/>
      <x:c r="M4" s="6"/>
      <x:c r="N4" s="6"/>
      <x:c r="O4" s="6"/>
    </x:row>
    <x:row r="5" ht="32" customHeight="1">
      <x:c r="A5" s="15" t="str">
        <x:v>Account ID</x:v>
      </x:c>
      <x:c r="B5" s="15" t="str">
        <x:v>Entity / facility</x:v>
      </x:c>
      <x:c r="C5" s="15" t="str">
        <x:v>Origin</x:v>
      </x:c>
      <x:c r="D5" s="15" t="str">
        <x:v>Cargo hypothesis</x:v>
      </x:c>
      <x:c r="E5" s="15" t="str">
        <x:v>Lane / node</x:v>
      </x:c>
      <x:c r="F5" s="15" t="str">
        <x:v>Service</x:v>
      </x:c>
      <x:c r="G5" s="15" t="str">
        <x:v>Freight-control hypothesis</x:v>
      </x:c>
      <x:c r="H5" s="15" t="str">
        <x:v>Verified event / date</x:v>
      </x:c>
      <x:c r="I5" s="15" t="str">
        <x:v>Source URL / observed date</x:v>
      </x:c>
      <x:c r="J5" s="15" t="str">
        <x:v>Capability fit</x:v>
      </x:c>
      <x:c r="K5" s="15" t="str">
        <x:v>Contact-use reviewed</x:v>
      </x:c>
      <x:c r="L5" s="15" t="str">
        <x:v>Release status</x:v>
      </x:c>
      <x:c r="M5" s="15" t="str">
        <x:v>Owner</x:v>
      </x:c>
      <x:c r="N5" s="15" t="str">
        <x:v>Next question / action</x:v>
      </x:c>
      <x:c r="O5" s="15" t="str">
        <x:v>Evidence boundary</x:v>
      </x:c>
    </x:row>
    <x:row r="6" ht="45" customHeight="1">
      <x:c r="A6" s="26" t="str">
        <x:v>A001</x:v>
      </x:c>
      <x:c r="B6" s="26" t="str">
        <x:v>Illustrative components plant</x:v>
      </x:c>
      <x:c r="C6" s="26" t="str">
        <x:v>Bhiwadi / Neemrana</x:v>
      </x:c>
      <x:c r="D6" s="26" t="str">
        <x:v>Engineering components</x:v>
      </x:c>
      <x:c r="E6" s="26" t="str">
        <x:v>Gujarat lane hypothesis</x:v>
      </x:c>
      <x:c r="F6" s="26" t="str">
        <x:v>FTL</x:v>
      </x:c>
      <x:c r="G6" s="26" t="str">
        <x:v>Facility dispatch / central buyer unknown</x:v>
      </x:c>
      <x:c r="H6" s="26" t="str">
        <x:v>Not yet confirmed</x:v>
      </x:c>
      <x:c r="I6" s="26" t="str">
        <x:v>Needs research</x:v>
      </x:c>
      <x:c r="J6" s="26" t="str">
        <x:v>Unknown</x:v>
      </x:c>
      <x:c r="K6" s="26" t="str">
        <x:v>Unknown</x:v>
      </x:c>
      <x:c r="L6" s="26" t="str">
        <x:v>Unknown</x:v>
      </x:c>
      <x:c r="M6" s="26" t="str">
        <x:v>Research owner</x:v>
      </x:c>
      <x:c r="N6" s="26" t="str">
        <x:v>Find current facility and freight controller</x:v>
      </x:c>
      <x:c r="O6" s="26" t="str">
        <x:v>No live prospect; fictional example</x:v>
      </x:c>
    </x:row>
    <x:row r="7" ht="45" customHeight="1">
      <x:c r="A7" s="24" t="str">
        <x:v>A002</x:v>
      </x:c>
      <x:c r="B7" s="24" t="str">
        <x:v>Illustrative textile facility</x:v>
      </x:c>
      <x:c r="C7" s="24" t="str">
        <x:v>Bhilwara</x:v>
      </x:c>
      <x:c r="D7" s="24" t="str">
        <x:v>Packed fabric</x:v>
      </x:c>
      <x:c r="E7" s="24" t="str">
        <x:v>Surat / Ahmedabad hypothesis</x:v>
      </x:c>
      <x:c r="F7" s="24" t="str">
        <x:v>FTL / PTL</x:v>
      </x:c>
      <x:c r="G7" s="24" t="str">
        <x:v>Freight payer unknown</x:v>
      </x:c>
      <x:c r="H7" s="24" t="str">
        <x:v>Not yet confirmed</x:v>
      </x:c>
      <x:c r="I7" s="24" t="str">
        <x:v>Needs research</x:v>
      </x:c>
      <x:c r="J7" s="24" t="str">
        <x:v>Unknown</x:v>
      </x:c>
      <x:c r="K7" s="24" t="str">
        <x:v>Unknown</x:v>
      </x:c>
      <x:c r="L7" s="24" t="str">
        <x:v>Unknown</x:v>
      </x:c>
      <x:c r="M7" s="24" t="str">
        <x:v>Research owner</x:v>
      </x:c>
      <x:c r="N7" s="24" t="str">
        <x:v>Verify dimensions, packing and ordering entity</x:v>
      </x:c>
      <x:c r="O7" s="24" t="str">
        <x:v>No live prospect; fictional example</x:v>
      </x:c>
    </x:row>
    <x:row r="8" ht="45" customHeight="1">
      <x:c r="A8" s="26"/>
      <x:c r="B8" s="26"/>
      <x:c r="C8" s="26"/>
      <x:c r="D8" s="26"/>
      <x:c r="E8" s="26"/>
      <x:c r="F8" s="26"/>
      <x:c r="G8" s="26"/>
      <x:c r="H8" s="26"/>
      <x:c r="I8" s="26"/>
      <x:c r="J8" s="26"/>
      <x:c r="K8" s="26"/>
      <x:c r="L8" s="26"/>
      <x:c r="M8" s="26"/>
      <x:c r="N8" s="26"/>
      <x:c r="O8" s="26"/>
    </x:row>
    <x:row r="9" ht="45" customHeight="1">
      <x:c r="A9" s="24"/>
      <x:c r="B9" s="24"/>
      <x:c r="C9" s="24"/>
      <x:c r="D9" s="24"/>
      <x:c r="E9" s="24"/>
      <x:c r="F9" s="24"/>
      <x:c r="G9" s="24"/>
      <x:c r="H9" s="24"/>
      <x:c r="I9" s="24"/>
      <x:c r="J9" s="24"/>
      <x:c r="K9" s="24"/>
      <x:c r="L9" s="24"/>
      <x:c r="M9" s="24"/>
      <x:c r="N9" s="24"/>
      <x:c r="O9" s="24"/>
    </x:row>
    <x:row r="10" ht="45" customHeight="1">
      <x:c r="A10" s="26"/>
      <x:c r="B10" s="26"/>
      <x:c r="C10" s="26"/>
      <x:c r="D10" s="26"/>
      <x:c r="E10" s="26"/>
      <x:c r="F10" s="26"/>
      <x:c r="G10" s="26"/>
      <x:c r="H10" s="26"/>
      <x:c r="I10" s="26"/>
      <x:c r="J10" s="26"/>
      <x:c r="K10" s="26"/>
      <x:c r="L10" s="26"/>
      <x:c r="M10" s="26"/>
      <x:c r="N10" s="26"/>
      <x:c r="O10" s="26"/>
    </x:row>
    <x:row r="11" ht="45" customHeight="1">
      <x:c r="A11" s="24"/>
      <x:c r="B11" s="24"/>
      <x:c r="C11" s="24"/>
      <x:c r="D11" s="24"/>
      <x:c r="E11" s="24"/>
      <x:c r="F11" s="24"/>
      <x:c r="G11" s="24"/>
      <x:c r="H11" s="24"/>
      <x:c r="I11" s="24"/>
      <x:c r="J11" s="24"/>
      <x:c r="K11" s="24"/>
      <x:c r="L11" s="24"/>
      <x:c r="M11" s="24"/>
      <x:c r="N11" s="24"/>
      <x:c r="O11" s="24"/>
    </x:row>
    <x:row r="12" ht="45" customHeight="1">
      <x:c r="A12" s="26"/>
      <x:c r="B12" s="26"/>
      <x:c r="C12" s="26"/>
      <x:c r="D12" s="26"/>
      <x:c r="E12" s="26"/>
      <x:c r="F12" s="26"/>
      <x:c r="G12" s="26"/>
      <x:c r="H12" s="26"/>
      <x:c r="I12" s="26"/>
      <x:c r="J12" s="26"/>
      <x:c r="K12" s="26"/>
      <x:c r="L12" s="26"/>
      <x:c r="M12" s="26"/>
      <x:c r="N12" s="26"/>
      <x:c r="O12" s="26"/>
    </x:row>
    <x:row r="13" ht="45" customHeight="1">
      <x:c r="A13" s="24"/>
      <x:c r="B13" s="24"/>
      <x:c r="C13" s="24"/>
      <x:c r="D13" s="24"/>
      <x:c r="E13" s="24"/>
      <x:c r="F13" s="24"/>
      <x:c r="G13" s="24"/>
      <x:c r="H13" s="24"/>
      <x:c r="I13" s="24"/>
      <x:c r="J13" s="24"/>
      <x:c r="K13" s="24"/>
      <x:c r="L13" s="24"/>
      <x:c r="M13" s="24"/>
      <x:c r="N13" s="24"/>
      <x:c r="O13" s="24"/>
    </x:row>
    <x:row r="14" ht="45" customHeight="1">
      <x:c r="A14" s="26"/>
      <x:c r="B14" s="26"/>
      <x:c r="C14" s="26"/>
      <x:c r="D14" s="26"/>
      <x:c r="E14" s="26"/>
      <x:c r="F14" s="26"/>
      <x:c r="G14" s="26"/>
      <x:c r="H14" s="26"/>
      <x:c r="I14" s="26"/>
      <x:c r="J14" s="26"/>
      <x:c r="K14" s="26"/>
      <x:c r="L14" s="26"/>
      <x:c r="M14" s="26"/>
      <x:c r="N14" s="26"/>
      <x:c r="O14" s="26"/>
    </x:row>
    <x:row r="15" ht="45" customHeight="1">
      <x:c r="A15" s="24"/>
      <x:c r="B15" s="24"/>
      <x:c r="C15" s="24"/>
      <x:c r="D15" s="24"/>
      <x:c r="E15" s="24"/>
      <x:c r="F15" s="24"/>
      <x:c r="G15" s="24"/>
      <x:c r="H15" s="24"/>
      <x:c r="I15" s="24"/>
      <x:c r="J15" s="24"/>
      <x:c r="K15" s="24"/>
      <x:c r="L15" s="24"/>
      <x:c r="M15" s="24"/>
      <x:c r="N15" s="24"/>
      <x:c r="O15" s="24"/>
    </x:row>
    <x:row r="16" ht="45" customHeight="1">
      <x:c r="A16" s="26"/>
      <x:c r="B16" s="26"/>
      <x:c r="C16" s="26"/>
      <x:c r="D16" s="26"/>
      <x:c r="E16" s="26"/>
      <x:c r="F16" s="26"/>
      <x:c r="G16" s="26"/>
      <x:c r="H16" s="26"/>
      <x:c r="I16" s="26"/>
      <x:c r="J16" s="26"/>
      <x:c r="K16" s="26"/>
      <x:c r="L16" s="26"/>
      <x:c r="M16" s="26"/>
      <x:c r="N16" s="26"/>
      <x:c r="O16" s="26"/>
    </x:row>
    <x:row r="17" ht="45" customHeight="1">
      <x:c r="A17" s="24"/>
      <x:c r="B17" s="24"/>
      <x:c r="C17" s="24"/>
      <x:c r="D17" s="24"/>
      <x:c r="E17" s="24"/>
      <x:c r="F17" s="24"/>
      <x:c r="G17" s="24"/>
      <x:c r="H17" s="24"/>
      <x:c r="I17" s="24"/>
      <x:c r="J17" s="24"/>
      <x:c r="K17" s="24"/>
      <x:c r="L17" s="24"/>
      <x:c r="M17" s="24"/>
      <x:c r="N17" s="24"/>
      <x:c r="O17" s="24"/>
    </x:row>
    <x:row r="18" ht="45" customHeight="1">
      <x:c r="A18" s="26"/>
      <x:c r="B18" s="26"/>
      <x:c r="C18" s="26"/>
      <x:c r="D18" s="26"/>
      <x:c r="E18" s="26"/>
      <x:c r="F18" s="26"/>
      <x:c r="G18" s="26"/>
      <x:c r="H18" s="26"/>
      <x:c r="I18" s="26"/>
      <x:c r="J18" s="26"/>
      <x:c r="K18" s="26"/>
      <x:c r="L18" s="26"/>
      <x:c r="M18" s="26"/>
      <x:c r="N18" s="26"/>
      <x:c r="O18" s="26"/>
    </x:row>
    <x:row r="19" ht="45" customHeight="1">
      <x:c r="A19" s="24"/>
      <x:c r="B19" s="24"/>
      <x:c r="C19" s="24"/>
      <x:c r="D19" s="24"/>
      <x:c r="E19" s="24"/>
      <x:c r="F19" s="24"/>
      <x:c r="G19" s="24"/>
      <x:c r="H19" s="24"/>
      <x:c r="I19" s="24"/>
      <x:c r="J19" s="24"/>
      <x:c r="K19" s="24"/>
      <x:c r="L19" s="24"/>
      <x:c r="M19" s="24"/>
      <x:c r="N19" s="24"/>
      <x:c r="O19" s="24"/>
    </x:row>
    <x:row r="20" ht="45" customHeight="1">
      <x:c r="A20" s="26"/>
      <x:c r="B20" s="26"/>
      <x:c r="C20" s="26"/>
      <x:c r="D20" s="26"/>
      <x:c r="E20" s="26"/>
      <x:c r="F20" s="26"/>
      <x:c r="G20" s="26"/>
      <x:c r="H20" s="26"/>
      <x:c r="I20" s="26"/>
      <x:c r="J20" s="26"/>
      <x:c r="K20" s="26"/>
      <x:c r="L20" s="26"/>
      <x:c r="M20" s="26"/>
      <x:c r="N20" s="26"/>
      <x:c r="O20" s="26"/>
    </x:row>
    <x:row r="21" ht="45" customHeight="1">
      <x:c r="A21" s="24"/>
      <x:c r="B21" s="24"/>
      <x:c r="C21" s="24"/>
      <x:c r="D21" s="24"/>
      <x:c r="E21" s="24"/>
      <x:c r="F21" s="24"/>
      <x:c r="G21" s="24"/>
      <x:c r="H21" s="24"/>
      <x:c r="I21" s="24"/>
      <x:c r="J21" s="24"/>
      <x:c r="K21" s="24"/>
      <x:c r="L21" s="24"/>
      <x:c r="M21" s="24"/>
      <x:c r="N21" s="24"/>
      <x:c r="O21" s="24"/>
    </x:row>
    <x:row r="22" ht="45" customHeight="1">
      <x:c r="A22" s="26"/>
      <x:c r="B22" s="26"/>
      <x:c r="C22" s="26"/>
      <x:c r="D22" s="26"/>
      <x:c r="E22" s="26"/>
      <x:c r="F22" s="26"/>
      <x:c r="G22" s="26"/>
      <x:c r="H22" s="26"/>
      <x:c r="I22" s="26"/>
      <x:c r="J22" s="26"/>
      <x:c r="K22" s="26"/>
      <x:c r="L22" s="26"/>
      <x:c r="M22" s="26"/>
      <x:c r="N22" s="26"/>
      <x:c r="O22" s="26"/>
    </x:row>
    <x:row r="23" ht="45" customHeight="1">
      <x:c r="A23" s="24"/>
      <x:c r="B23" s="24"/>
      <x:c r="C23" s="24"/>
      <x:c r="D23" s="24"/>
      <x:c r="E23" s="24"/>
      <x:c r="F23" s="24"/>
      <x:c r="G23" s="24"/>
      <x:c r="H23" s="24"/>
      <x:c r="I23" s="24"/>
      <x:c r="J23" s="24"/>
      <x:c r="K23" s="24"/>
      <x:c r="L23" s="24"/>
      <x:c r="M23" s="24"/>
      <x:c r="N23" s="24"/>
      <x:c r="O23" s="24"/>
    </x:row>
    <x:row r="24" ht="45" customHeight="1">
      <x:c r="A24" s="26"/>
      <x:c r="B24" s="26"/>
      <x:c r="C24" s="26"/>
      <x:c r="D24" s="26"/>
      <x:c r="E24" s="26"/>
      <x:c r="F24" s="26"/>
      <x:c r="G24" s="26"/>
      <x:c r="H24" s="26"/>
      <x:c r="I24" s="26"/>
      <x:c r="J24" s="26"/>
      <x:c r="K24" s="26"/>
      <x:c r="L24" s="26"/>
      <x:c r="M24" s="26"/>
      <x:c r="N24" s="26"/>
      <x:c r="O24" s="26"/>
    </x:row>
    <x:row r="25" ht="45" customHeight="1">
      <x:c r="A25" s="24"/>
      <x:c r="B25" s="24"/>
      <x:c r="C25" s="24"/>
      <x:c r="D25" s="24"/>
      <x:c r="E25" s="24"/>
      <x:c r="F25" s="24"/>
      <x:c r="G25" s="24"/>
      <x:c r="H25" s="24"/>
      <x:c r="I25" s="24"/>
      <x:c r="J25" s="24"/>
      <x:c r="K25" s="24"/>
      <x:c r="L25" s="24"/>
      <x:c r="M25" s="24"/>
      <x:c r="N25" s="24"/>
      <x:c r="O25" s="24"/>
    </x:row>
    <x:row r="26" ht="45" customHeight="1">
      <x:c r="A26" s="26"/>
      <x:c r="B26" s="26"/>
      <x:c r="C26" s="26"/>
      <x:c r="D26" s="26"/>
      <x:c r="E26" s="26"/>
      <x:c r="F26" s="26"/>
      <x:c r="G26" s="26"/>
      <x:c r="H26" s="26"/>
      <x:c r="I26" s="26"/>
      <x:c r="J26" s="26"/>
      <x:c r="K26" s="26"/>
      <x:c r="L26" s="26"/>
      <x:c r="M26" s="26"/>
      <x:c r="N26" s="26"/>
      <x:c r="O26" s="26"/>
    </x:row>
    <x:row r="27" ht="45" customHeight="1">
      <x:c r="A27" s="24"/>
      <x:c r="B27" s="24"/>
      <x:c r="C27" s="24"/>
      <x:c r="D27" s="24"/>
      <x:c r="E27" s="24"/>
      <x:c r="F27" s="24"/>
      <x:c r="G27" s="24"/>
      <x:c r="H27" s="24"/>
      <x:c r="I27" s="24"/>
      <x:c r="J27" s="24"/>
      <x:c r="K27" s="24"/>
      <x:c r="L27" s="24"/>
      <x:c r="M27" s="24"/>
      <x:c r="N27" s="24"/>
      <x:c r="O27" s="24"/>
    </x:row>
    <x:row r="28" ht="45" customHeight="1">
      <x:c r="A28" s="26"/>
      <x:c r="B28" s="26"/>
      <x:c r="C28" s="26"/>
      <x:c r="D28" s="26"/>
      <x:c r="E28" s="26"/>
      <x:c r="F28" s="26"/>
      <x:c r="G28" s="26"/>
      <x:c r="H28" s="26"/>
      <x:c r="I28" s="26"/>
      <x:c r="J28" s="26"/>
      <x:c r="K28" s="26"/>
      <x:c r="L28" s="26"/>
      <x:c r="M28" s="26"/>
      <x:c r="N28" s="26"/>
      <x:c r="O28" s="26"/>
    </x:row>
    <x:row r="29" ht="45" customHeight="1">
      <x:c r="A29" s="24"/>
      <x:c r="B29" s="24"/>
      <x:c r="C29" s="24"/>
      <x:c r="D29" s="24"/>
      <x:c r="E29" s="24"/>
      <x:c r="F29" s="24"/>
      <x:c r="G29" s="24"/>
      <x:c r="H29" s="24"/>
      <x:c r="I29" s="24"/>
      <x:c r="J29" s="24"/>
      <x:c r="K29" s="24"/>
      <x:c r="L29" s="24"/>
      <x:c r="M29" s="24"/>
      <x:c r="N29" s="24"/>
      <x:c r="O29" s="24"/>
    </x:row>
    <x:row r="30" ht="45" customHeight="1">
      <x:c r="A30" s="26"/>
      <x:c r="B30" s="26"/>
      <x:c r="C30" s="26"/>
      <x:c r="D30" s="26"/>
      <x:c r="E30" s="26"/>
      <x:c r="F30" s="26"/>
      <x:c r="G30" s="26"/>
      <x:c r="H30" s="26"/>
      <x:c r="I30" s="26"/>
      <x:c r="J30" s="26"/>
      <x:c r="K30" s="26"/>
      <x:c r="L30" s="26"/>
      <x:c r="M30" s="26"/>
      <x:c r="N30" s="26"/>
      <x:c r="O30" s="26"/>
    </x:row>
    <x:row r="31" ht="45" customHeight="1">
      <x:c r="A31" s="24"/>
      <x:c r="B31" s="24"/>
      <x:c r="C31" s="24"/>
      <x:c r="D31" s="24"/>
      <x:c r="E31" s="24"/>
      <x:c r="F31" s="24"/>
      <x:c r="G31" s="24"/>
      <x:c r="H31" s="24"/>
      <x:c r="I31" s="24"/>
      <x:c r="J31" s="24"/>
      <x:c r="K31" s="24"/>
      <x:c r="L31" s="24"/>
      <x:c r="M31" s="24"/>
      <x:c r="N31" s="24"/>
      <x:c r="O31" s="24"/>
    </x:row>
    <x:row r="32" ht="45" customHeight="1">
      <x:c r="A32" s="26"/>
      <x:c r="B32" s="26"/>
      <x:c r="C32" s="26"/>
      <x:c r="D32" s="26"/>
      <x:c r="E32" s="26"/>
      <x:c r="F32" s="26"/>
      <x:c r="G32" s="26"/>
      <x:c r="H32" s="26"/>
      <x:c r="I32" s="26"/>
      <x:c r="J32" s="26"/>
      <x:c r="K32" s="26"/>
      <x:c r="L32" s="26"/>
      <x:c r="M32" s="26"/>
      <x:c r="N32" s="26"/>
      <x:c r="O32" s="26"/>
    </x:row>
    <x:row r="33" ht="45" customHeight="1">
      <x:c r="A33" s="24"/>
      <x:c r="B33" s="24"/>
      <x:c r="C33" s="24"/>
      <x:c r="D33" s="24"/>
      <x:c r="E33" s="24"/>
      <x:c r="F33" s="24"/>
      <x:c r="G33" s="24"/>
      <x:c r="H33" s="24"/>
      <x:c r="I33" s="24"/>
      <x:c r="J33" s="24"/>
      <x:c r="K33" s="24"/>
      <x:c r="L33" s="24"/>
      <x:c r="M33" s="24"/>
      <x:c r="N33" s="24"/>
      <x:c r="O33" s="24"/>
    </x:row>
    <x:row r="34" ht="45" customHeight="1">
      <x:c r="A34" s="26"/>
      <x:c r="B34" s="26"/>
      <x:c r="C34" s="26"/>
      <x:c r="D34" s="26"/>
      <x:c r="E34" s="26"/>
      <x:c r="F34" s="26"/>
      <x:c r="G34" s="26"/>
      <x:c r="H34" s="26"/>
      <x:c r="I34" s="26"/>
      <x:c r="J34" s="26"/>
      <x:c r="K34" s="26"/>
      <x:c r="L34" s="26"/>
      <x:c r="M34" s="26"/>
      <x:c r="N34" s="26"/>
      <x:c r="O34" s="26"/>
    </x:row>
    <x:row r="35" ht="45" customHeight="1">
      <x:c r="A35" s="24"/>
      <x:c r="B35" s="24"/>
      <x:c r="C35" s="24"/>
      <x:c r="D35" s="24"/>
      <x:c r="E35" s="24"/>
      <x:c r="F35" s="24"/>
      <x:c r="G35" s="24"/>
      <x:c r="H35" s="24"/>
      <x:c r="I35" s="24"/>
      <x:c r="J35" s="24"/>
      <x:c r="K35" s="24"/>
      <x:c r="L35" s="24"/>
      <x:c r="M35" s="24"/>
      <x:c r="N35" s="24"/>
      <x:c r="O35" s="24"/>
    </x:row>
  </x:sheetData>
  <x:mergeCells>
    <x:mergeCell ref="A1:O1"/>
    <x:mergeCell ref="A2:O2"/>
  </x:mergeCells>
  <x:dataValidations count="2">
    <x:dataValidation type="list" sqref="J6:K35">
      <x:formula1>"Yes,No,Unknown"</x:formula1>
    </x:dataValidation>
    <x:dataValidation type="list" sqref="L6:L35">
      <x:formula1>"Unknown,Pursue,Research,Nurture,Decline"</x:formula1>
    </x:dataValidation>
  </x:dataValidations>
  <x:pageMargins left="0.7" right="0.7" top="0.75" bottom="0.75" header="0.3" footer="0.3"/>
  <x:tableParts count="1">
    <x:tablePart xmlns:r="http://schemas.openxmlformats.org/officeDocument/2006/relationships" r:id="R3989db870d0042c2"/>
  </x:tableParts>
</x:worksheet>
</file>

<file path=xl/worksheets/sheet5.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9" hidden="0" customWidth="1"/>
    <x:col min="2" max="2" width="29" hidden="0" customWidth="1"/>
    <x:col min="3" max="3" width="19" hidden="0" customWidth="1"/>
    <x:col min="4" max="4" width="19" hidden="0" customWidth="1"/>
    <x:col min="5" max="5" width="19" hidden="0" customWidth="1"/>
    <x:col min="6" max="6" width="19" hidden="0" customWidth="1"/>
    <x:col min="7" max="7" width="28" hidden="0" customWidth="1"/>
    <x:col min="8" max="8" width="38" hidden="0" customWidth="1"/>
    <x:col min="9" max="9" width="19" hidden="0" customWidth="1"/>
    <x:col min="10" max="10" width="19" hidden="0" customWidth="1"/>
    <x:col min="11" max="11" width="19" hidden="0" customWidth="1"/>
    <x:col min="12" max="12" width="38" hidden="0" customWidth="1"/>
  </x:cols>
  <x:sheetData>
    <x:row r="1" ht="38" customHeight="1">
      <x:c r="A1" s="9" t="str">
        <x:v>Buying-role and contact-use register</x:v>
      </x:c>
      <x:c r="B1" s="9"/>
      <x:c r="C1" s="9"/>
      <x:c r="D1" s="9"/>
      <x:c r="E1" s="9"/>
      <x:c r="F1" s="9"/>
      <x:c r="G1" s="9"/>
      <x:c r="H1" s="9"/>
      <x:c r="I1" s="9"/>
      <x:c r="J1" s="9"/>
      <x:c r="K1" s="9"/>
      <x:c r="L1" s="9"/>
    </x:row>
    <x:row r="2" ht="38" customHeight="1">
      <x:c r="A2" s="12" t="str">
        <x:v>Freight controller, commercial approver and payer can differ. Use minimum business data; honour suppression.</x:v>
      </x:c>
      <x:c r="B2" s="12"/>
      <x:c r="C2" s="12"/>
      <x:c r="D2" s="12"/>
      <x:c r="E2" s="12"/>
      <x:c r="F2" s="12"/>
      <x:c r="G2" s="12"/>
      <x:c r="H2" s="12"/>
      <x:c r="I2" s="12"/>
      <x:c r="J2" s="12"/>
      <x:c r="K2" s="12"/>
      <x:c r="L2" s="12"/>
    </x:row>
    <x:row r="3" ht="24" customHeight="1">
      <x:c r="A3" s="6"/>
      <x:c r="B3" s="6"/>
      <x:c r="C3" s="6"/>
      <x:c r="D3" s="6"/>
      <x:c r="E3" s="6"/>
      <x:c r="F3" s="6"/>
      <x:c r="G3" s="6"/>
      <x:c r="H3" s="6"/>
      <x:c r="I3" s="6"/>
      <x:c r="J3" s="6"/>
      <x:c r="K3" s="6"/>
      <x:c r="L3" s="6"/>
    </x:row>
    <x:row r="4" ht="24" customHeight="1">
      <x:c r="A4" s="6"/>
      <x:c r="B4" s="6"/>
      <x:c r="C4" s="6"/>
      <x:c r="D4" s="6"/>
      <x:c r="E4" s="6"/>
      <x:c r="F4" s="6"/>
      <x:c r="G4" s="6"/>
      <x:c r="H4" s="6"/>
      <x:c r="I4" s="6"/>
      <x:c r="J4" s="6"/>
      <x:c r="K4" s="6"/>
      <x:c r="L4" s="6"/>
    </x:row>
    <x:row r="5" ht="32" customHeight="1">
      <x:c r="A5" s="15" t="str">
        <x:v>Account ID</x:v>
      </x:c>
      <x:c r="B5" s="15" t="str">
        <x:v>Contact / role</x:v>
      </x:c>
      <x:c r="C5" s="15" t="str">
        <x:v>Facility or central</x:v>
      </x:c>
      <x:c r="D5" s="15" t="str">
        <x:v>Freight controller</x:v>
      </x:c>
      <x:c r="E5" s="15" t="str">
        <x:v>Sponsor / approver</x:v>
      </x:c>
      <x:c r="F5" s="15" t="str">
        <x:v>Payer / AP role</x:v>
      </x:c>
      <x:c r="G5" s="15" t="str">
        <x:v>Business contact</x:v>
      </x:c>
      <x:c r="H5" s="15" t="str">
        <x:v>Source URL / checked</x:v>
      </x:c>
      <x:c r="I5" s="15" t="str">
        <x:v>Approved channel</x:v>
      </x:c>
      <x:c r="J5" s="15" t="str">
        <x:v>Contact-use status</x:v>
      </x:c>
      <x:c r="K5" s="15" t="str">
        <x:v>Opt-out?</x:v>
      </x:c>
      <x:c r="L5" s="15" t="str">
        <x:v>Owner / next step</x:v>
      </x:c>
    </x:row>
    <x:row r="6" ht="45" customHeight="1">
      <x:c r="A6" s="26" t="str">
        <x:v>A001</x:v>
      </x:c>
      <x:c r="B6" s="26" t="str">
        <x:v>Role to verify</x:v>
      </x:c>
      <x:c r="C6" s="26" t="str">
        <x:v>Unknown</x:v>
      </x:c>
      <x:c r="D6" s="26" t="str">
        <x:v>Unknown</x:v>
      </x:c>
      <x:c r="E6" s="26" t="str">
        <x:v>Unknown</x:v>
      </x:c>
      <x:c r="F6" s="26" t="str">
        <x:v>Unknown</x:v>
      </x:c>
      <x:c r="G6" s="26" t="str"/>
      <x:c r="H6" s="26" t="str"/>
      <x:c r="I6" s="26" t="str">
        <x:v>Unreviewed</x:v>
      </x:c>
      <x:c r="J6" s="26" t="str">
        <x:v>Hold</x:v>
      </x:c>
      <x:c r="K6" s="26" t="str">
        <x:v>Unknown</x:v>
      </x:c>
      <x:c r="L6" s="26" t="str">
        <x:v>Find the actual freight buyer</x:v>
      </x:c>
    </x:row>
    <x:row r="7" ht="45" customHeight="1">
      <x:c r="A7" s="24"/>
      <x:c r="B7" s="24"/>
      <x:c r="C7" s="24"/>
      <x:c r="D7" s="24"/>
      <x:c r="E7" s="24"/>
      <x:c r="F7" s="24"/>
      <x:c r="G7" s="24"/>
      <x:c r="H7" s="24"/>
      <x:c r="I7" s="24"/>
      <x:c r="J7" s="24"/>
      <x:c r="K7" s="24"/>
      <x:c r="L7" s="24"/>
    </x:row>
    <x:row r="8" ht="45" customHeight="1">
      <x:c r="A8" s="26"/>
      <x:c r="B8" s="26"/>
      <x:c r="C8" s="26"/>
      <x:c r="D8" s="26"/>
      <x:c r="E8" s="26"/>
      <x:c r="F8" s="26"/>
      <x:c r="G8" s="26"/>
      <x:c r="H8" s="26"/>
      <x:c r="I8" s="26"/>
      <x:c r="J8" s="26"/>
      <x:c r="K8" s="26"/>
      <x:c r="L8" s="26"/>
    </x:row>
    <x:row r="9" ht="45" customHeight="1">
      <x:c r="A9" s="24"/>
      <x:c r="B9" s="24"/>
      <x:c r="C9" s="24"/>
      <x:c r="D9" s="24"/>
      <x:c r="E9" s="24"/>
      <x:c r="F9" s="24"/>
      <x:c r="G9" s="24"/>
      <x:c r="H9" s="24"/>
      <x:c r="I9" s="24"/>
      <x:c r="J9" s="24"/>
      <x:c r="K9" s="24"/>
      <x:c r="L9" s="24"/>
    </x:row>
    <x:row r="10" ht="45" customHeight="1">
      <x:c r="A10" s="26"/>
      <x:c r="B10" s="26"/>
      <x:c r="C10" s="26"/>
      <x:c r="D10" s="26"/>
      <x:c r="E10" s="26"/>
      <x:c r="F10" s="26"/>
      <x:c r="G10" s="26"/>
      <x:c r="H10" s="26"/>
      <x:c r="I10" s="26"/>
      <x:c r="J10" s="26"/>
      <x:c r="K10" s="26"/>
      <x:c r="L10" s="26"/>
    </x:row>
    <x:row r="11" ht="45" customHeight="1">
      <x:c r="A11" s="24"/>
      <x:c r="B11" s="24"/>
      <x:c r="C11" s="24"/>
      <x:c r="D11" s="24"/>
      <x:c r="E11" s="24"/>
      <x:c r="F11" s="24"/>
      <x:c r="G11" s="24"/>
      <x:c r="H11" s="24"/>
      <x:c r="I11" s="24"/>
      <x:c r="J11" s="24"/>
      <x:c r="K11" s="24"/>
      <x:c r="L11" s="24"/>
    </x:row>
    <x:row r="12" ht="45" customHeight="1">
      <x:c r="A12" s="26"/>
      <x:c r="B12" s="26"/>
      <x:c r="C12" s="26"/>
      <x:c r="D12" s="26"/>
      <x:c r="E12" s="26"/>
      <x:c r="F12" s="26"/>
      <x:c r="G12" s="26"/>
      <x:c r="H12" s="26"/>
      <x:c r="I12" s="26"/>
      <x:c r="J12" s="26"/>
      <x:c r="K12" s="26"/>
      <x:c r="L12" s="26"/>
    </x:row>
    <x:row r="13" ht="45" customHeight="1">
      <x:c r="A13" s="24"/>
      <x:c r="B13" s="24"/>
      <x:c r="C13" s="24"/>
      <x:c r="D13" s="24"/>
      <x:c r="E13" s="24"/>
      <x:c r="F13" s="24"/>
      <x:c r="G13" s="24"/>
      <x:c r="H13" s="24"/>
      <x:c r="I13" s="24"/>
      <x:c r="J13" s="24"/>
      <x:c r="K13" s="24"/>
      <x:c r="L13" s="24"/>
    </x:row>
    <x:row r="14" ht="45" customHeight="1">
      <x:c r="A14" s="26"/>
      <x:c r="B14" s="26"/>
      <x:c r="C14" s="26"/>
      <x:c r="D14" s="26"/>
      <x:c r="E14" s="26"/>
      <x:c r="F14" s="26"/>
      <x:c r="G14" s="26"/>
      <x:c r="H14" s="26"/>
      <x:c r="I14" s="26"/>
      <x:c r="J14" s="26"/>
      <x:c r="K14" s="26"/>
      <x:c r="L14" s="26"/>
    </x:row>
    <x:row r="15" ht="45" customHeight="1">
      <x:c r="A15" s="24"/>
      <x:c r="B15" s="24"/>
      <x:c r="C15" s="24"/>
      <x:c r="D15" s="24"/>
      <x:c r="E15" s="24"/>
      <x:c r="F15" s="24"/>
      <x:c r="G15" s="24"/>
      <x:c r="H15" s="24"/>
      <x:c r="I15" s="24"/>
      <x:c r="J15" s="24"/>
      <x:c r="K15" s="24"/>
      <x:c r="L15" s="24"/>
    </x:row>
    <x:row r="16" ht="45" customHeight="1">
      <x:c r="A16" s="26"/>
      <x:c r="B16" s="26"/>
      <x:c r="C16" s="26"/>
      <x:c r="D16" s="26"/>
      <x:c r="E16" s="26"/>
      <x:c r="F16" s="26"/>
      <x:c r="G16" s="26"/>
      <x:c r="H16" s="26"/>
      <x:c r="I16" s="26"/>
      <x:c r="J16" s="26"/>
      <x:c r="K16" s="26"/>
      <x:c r="L16" s="26"/>
    </x:row>
    <x:row r="17" ht="45" customHeight="1">
      <x:c r="A17" s="24"/>
      <x:c r="B17" s="24"/>
      <x:c r="C17" s="24"/>
      <x:c r="D17" s="24"/>
      <x:c r="E17" s="24"/>
      <x:c r="F17" s="24"/>
      <x:c r="G17" s="24"/>
      <x:c r="H17" s="24"/>
      <x:c r="I17" s="24"/>
      <x:c r="J17" s="24"/>
      <x:c r="K17" s="24"/>
      <x:c r="L17" s="24"/>
    </x:row>
    <x:row r="18" ht="45" customHeight="1">
      <x:c r="A18" s="26"/>
      <x:c r="B18" s="26"/>
      <x:c r="C18" s="26"/>
      <x:c r="D18" s="26"/>
      <x:c r="E18" s="26"/>
      <x:c r="F18" s="26"/>
      <x:c r="G18" s="26"/>
      <x:c r="H18" s="26"/>
      <x:c r="I18" s="26"/>
      <x:c r="J18" s="26"/>
      <x:c r="K18" s="26"/>
      <x:c r="L18" s="26"/>
    </x:row>
    <x:row r="19" ht="45" customHeight="1">
      <x:c r="A19" s="24"/>
      <x:c r="B19" s="24"/>
      <x:c r="C19" s="24"/>
      <x:c r="D19" s="24"/>
      <x:c r="E19" s="24"/>
      <x:c r="F19" s="24"/>
      <x:c r="G19" s="24"/>
      <x:c r="H19" s="24"/>
      <x:c r="I19" s="24"/>
      <x:c r="J19" s="24"/>
      <x:c r="K19" s="24"/>
      <x:c r="L19" s="24"/>
    </x:row>
    <x:row r="20" ht="45" customHeight="1">
      <x:c r="A20" s="26"/>
      <x:c r="B20" s="26"/>
      <x:c r="C20" s="26"/>
      <x:c r="D20" s="26"/>
      <x:c r="E20" s="26"/>
      <x:c r="F20" s="26"/>
      <x:c r="G20" s="26"/>
      <x:c r="H20" s="26"/>
      <x:c r="I20" s="26"/>
      <x:c r="J20" s="26"/>
      <x:c r="K20" s="26"/>
      <x:c r="L20" s="26"/>
    </x:row>
    <x:row r="21" ht="45" customHeight="1">
      <x:c r="A21" s="24"/>
      <x:c r="B21" s="24"/>
      <x:c r="C21" s="24"/>
      <x:c r="D21" s="24"/>
      <x:c r="E21" s="24"/>
      <x:c r="F21" s="24"/>
      <x:c r="G21" s="24"/>
      <x:c r="H21" s="24"/>
      <x:c r="I21" s="24"/>
      <x:c r="J21" s="24"/>
      <x:c r="K21" s="24"/>
      <x:c r="L21" s="24"/>
    </x:row>
    <x:row r="22" ht="45" customHeight="1">
      <x:c r="A22" s="26"/>
      <x:c r="B22" s="26"/>
      <x:c r="C22" s="26"/>
      <x:c r="D22" s="26"/>
      <x:c r="E22" s="26"/>
      <x:c r="F22" s="26"/>
      <x:c r="G22" s="26"/>
      <x:c r="H22" s="26"/>
      <x:c r="I22" s="26"/>
      <x:c r="J22" s="26"/>
      <x:c r="K22" s="26"/>
      <x:c r="L22" s="26"/>
    </x:row>
    <x:row r="23" ht="45" customHeight="1">
      <x:c r="A23" s="24"/>
      <x:c r="B23" s="24"/>
      <x:c r="C23" s="24"/>
      <x:c r="D23" s="24"/>
      <x:c r="E23" s="24"/>
      <x:c r="F23" s="24"/>
      <x:c r="G23" s="24"/>
      <x:c r="H23" s="24"/>
      <x:c r="I23" s="24"/>
      <x:c r="J23" s="24"/>
      <x:c r="K23" s="24"/>
      <x:c r="L23" s="24"/>
    </x:row>
    <x:row r="24" ht="45" customHeight="1">
      <x:c r="A24" s="26"/>
      <x:c r="B24" s="26"/>
      <x:c r="C24" s="26"/>
      <x:c r="D24" s="26"/>
      <x:c r="E24" s="26"/>
      <x:c r="F24" s="26"/>
      <x:c r="G24" s="26"/>
      <x:c r="H24" s="26"/>
      <x:c r="I24" s="26"/>
      <x:c r="J24" s="26"/>
      <x:c r="K24" s="26"/>
      <x:c r="L24" s="26"/>
    </x:row>
    <x:row r="25" ht="45" customHeight="1">
      <x:c r="A25" s="24"/>
      <x:c r="B25" s="24"/>
      <x:c r="C25" s="24"/>
      <x:c r="D25" s="24"/>
      <x:c r="E25" s="24"/>
      <x:c r="F25" s="24"/>
      <x:c r="G25" s="24"/>
      <x:c r="H25" s="24"/>
      <x:c r="I25" s="24"/>
      <x:c r="J25" s="24"/>
      <x:c r="K25" s="24"/>
      <x:c r="L25" s="24"/>
    </x:row>
    <x:row r="26" ht="45" customHeight="1">
      <x:c r="A26" s="26"/>
      <x:c r="B26" s="26"/>
      <x:c r="C26" s="26"/>
      <x:c r="D26" s="26"/>
      <x:c r="E26" s="26"/>
      <x:c r="F26" s="26"/>
      <x:c r="G26" s="26"/>
      <x:c r="H26" s="26"/>
      <x:c r="I26" s="26"/>
      <x:c r="J26" s="26"/>
      <x:c r="K26" s="26"/>
      <x:c r="L26" s="26"/>
    </x:row>
    <x:row r="27" ht="45" customHeight="1">
      <x:c r="A27" s="24"/>
      <x:c r="B27" s="24"/>
      <x:c r="C27" s="24"/>
      <x:c r="D27" s="24"/>
      <x:c r="E27" s="24"/>
      <x:c r="F27" s="24"/>
      <x:c r="G27" s="24"/>
      <x:c r="H27" s="24"/>
      <x:c r="I27" s="24"/>
      <x:c r="J27" s="24"/>
      <x:c r="K27" s="24"/>
      <x:c r="L27" s="24"/>
    </x:row>
    <x:row r="28" ht="45" customHeight="1">
      <x:c r="A28" s="26"/>
      <x:c r="B28" s="26"/>
      <x:c r="C28" s="26"/>
      <x:c r="D28" s="26"/>
      <x:c r="E28" s="26"/>
      <x:c r="F28" s="26"/>
      <x:c r="G28" s="26"/>
      <x:c r="H28" s="26"/>
      <x:c r="I28" s="26"/>
      <x:c r="J28" s="26"/>
      <x:c r="K28" s="26"/>
      <x:c r="L28" s="26"/>
    </x:row>
    <x:row r="29" ht="45" customHeight="1">
      <x:c r="A29" s="24"/>
      <x:c r="B29" s="24"/>
      <x:c r="C29" s="24"/>
      <x:c r="D29" s="24"/>
      <x:c r="E29" s="24"/>
      <x:c r="F29" s="24"/>
      <x:c r="G29" s="24"/>
      <x:c r="H29" s="24"/>
      <x:c r="I29" s="24"/>
      <x:c r="J29" s="24"/>
      <x:c r="K29" s="24"/>
      <x:c r="L29" s="24"/>
    </x:row>
    <x:row r="30" ht="45" customHeight="1">
      <x:c r="A30" s="26"/>
      <x:c r="B30" s="26"/>
      <x:c r="C30" s="26"/>
      <x:c r="D30" s="26"/>
      <x:c r="E30" s="26"/>
      <x:c r="F30" s="26"/>
      <x:c r="G30" s="26"/>
      <x:c r="H30" s="26"/>
      <x:c r="I30" s="26"/>
      <x:c r="J30" s="26"/>
      <x:c r="K30" s="26"/>
      <x:c r="L30" s="26"/>
    </x:row>
    <x:row r="31" ht="45" customHeight="1">
      <x:c r="A31" s="24"/>
      <x:c r="B31" s="24"/>
      <x:c r="C31" s="24"/>
      <x:c r="D31" s="24"/>
      <x:c r="E31" s="24"/>
      <x:c r="F31" s="24"/>
      <x:c r="G31" s="24"/>
      <x:c r="H31" s="24"/>
      <x:c r="I31" s="24"/>
      <x:c r="J31" s="24"/>
      <x:c r="K31" s="24"/>
      <x:c r="L31" s="24"/>
    </x:row>
    <x:row r="32" ht="45" customHeight="1">
      <x:c r="A32" s="26"/>
      <x:c r="B32" s="26"/>
      <x:c r="C32" s="26"/>
      <x:c r="D32" s="26"/>
      <x:c r="E32" s="26"/>
      <x:c r="F32" s="26"/>
      <x:c r="G32" s="26"/>
      <x:c r="H32" s="26"/>
      <x:c r="I32" s="26"/>
      <x:c r="J32" s="26"/>
      <x:c r="K32" s="26"/>
      <x:c r="L32" s="26"/>
    </x:row>
    <x:row r="33" ht="45" customHeight="1">
      <x:c r="A33" s="24"/>
      <x:c r="B33" s="24"/>
      <x:c r="C33" s="24"/>
      <x:c r="D33" s="24"/>
      <x:c r="E33" s="24"/>
      <x:c r="F33" s="24"/>
      <x:c r="G33" s="24"/>
      <x:c r="H33" s="24"/>
      <x:c r="I33" s="24"/>
      <x:c r="J33" s="24"/>
      <x:c r="K33" s="24"/>
      <x:c r="L33" s="24"/>
    </x:row>
    <x:row r="34" ht="45" customHeight="1">
      <x:c r="A34" s="26"/>
      <x:c r="B34" s="26"/>
      <x:c r="C34" s="26"/>
      <x:c r="D34" s="26"/>
      <x:c r="E34" s="26"/>
      <x:c r="F34" s="26"/>
      <x:c r="G34" s="26"/>
      <x:c r="H34" s="26"/>
      <x:c r="I34" s="26"/>
      <x:c r="J34" s="26"/>
      <x:c r="K34" s="26"/>
      <x:c r="L34" s="26"/>
    </x:row>
    <x:row r="35" ht="45" customHeight="1">
      <x:c r="A35" s="24"/>
      <x:c r="B35" s="24"/>
      <x:c r="C35" s="24"/>
      <x:c r="D35" s="24"/>
      <x:c r="E35" s="24"/>
      <x:c r="F35" s="24"/>
      <x:c r="G35" s="24"/>
      <x:c r="H35" s="24"/>
      <x:c r="I35" s="24"/>
      <x:c r="J35" s="24"/>
      <x:c r="K35" s="24"/>
      <x:c r="L35" s="24"/>
    </x:row>
  </x:sheetData>
  <x:mergeCells>
    <x:mergeCell ref="A1:L1"/>
    <x:mergeCell ref="A2:L2"/>
  </x:mergeCells>
  <x:dataValidations count="2">
    <x:dataValidation type="list" sqref="K6:K35">
      <x:formula1>"Yes,No,Unknown"</x:formula1>
    </x:dataValidation>
    <x:dataValidation type="list" sqref="J6:J35">
      <x:formula1>"Hold,Approved after review,Suppressed"</x:formula1>
    </x:dataValidation>
  </x:dataValidations>
  <x:pageMargins left="0.7" right="0.7" top="0.75" bottom="0.75" header="0.3" footer="0.3"/>
  <x:tableParts count="1">
    <x:tablePart xmlns:r="http://schemas.openxmlformats.org/officeDocument/2006/relationships" r:id="Rb02274dbb19f4aa4"/>
  </x:tableParts>
</x:worksheet>
</file>

<file path=xl/worksheets/sheet6.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9" hidden="0" customWidth="1"/>
    <x:col min="2" max="2" width="19" hidden="0" customWidth="1"/>
    <x:col min="3" max="3" width="19" hidden="0" customWidth="1"/>
    <x:col min="4" max="4" width="29" hidden="0" customWidth="1"/>
    <x:col min="5" max="5" width="29" hidden="0" customWidth="1"/>
    <x:col min="6" max="6" width="19" hidden="0" customWidth="1"/>
    <x:col min="7" max="7" width="35" hidden="0" customWidth="1"/>
    <x:col min="8" max="8" width="19" hidden="0" customWidth="1"/>
    <x:col min="9" max="9" width="29" hidden="0" customWidth="1"/>
    <x:col min="10" max="10" width="19" hidden="0" customWidth="1"/>
    <x:col min="11" max="11" width="19" hidden="0" customWidth="1"/>
    <x:col min="12" max="12" width="19" hidden="0" customWidth="1"/>
    <x:col min="13" max="13" width="37" hidden="0" customWidth="1"/>
    <x:col min="14" max="14" width="36" hidden="0" customWidth="1"/>
  </x:cols>
  <x:sheetData>
    <x:row r="1" ht="38" customHeight="1">
      <x:c r="A1" s="9" t="str">
        <x:v>Quote desk and contract pipeline</x:v>
      </x:c>
      <x:c r="B1" s="9"/>
      <x:c r="C1" s="9"/>
      <x:c r="D1" s="9"/>
      <x:c r="E1" s="9"/>
      <x:c r="F1" s="9"/>
      <x:c r="G1" s="9"/>
      <x:c r="H1" s="9"/>
      <x:c r="I1" s="9"/>
      <x:c r="J1" s="9"/>
      <x:c r="K1" s="9"/>
      <x:c r="L1" s="9"/>
      <x:c r="M1" s="9"/>
      <x:c r="N1" s="9"/>
    </x:row>
    <x:row r="2" ht="38" customHeight="1">
      <x:c r="A2" s="12" t="str">
        <x:v>Use one account/scope ID across quotes and meetings. Do not count a duplicate conversation as a second opportunity.</x:v>
      </x:c>
      <x:c r="B2" s="12"/>
      <x:c r="C2" s="12"/>
      <x:c r="D2" s="12"/>
      <x:c r="E2" s="12"/>
      <x:c r="F2" s="12"/>
      <x:c r="G2" s="12"/>
      <x:c r="H2" s="12"/>
      <x:c r="I2" s="12"/>
      <x:c r="J2" s="12"/>
      <x:c r="K2" s="12"/>
      <x:c r="L2" s="12"/>
      <x:c r="M2" s="12"/>
      <x:c r="N2" s="12"/>
    </x:row>
    <x:row r="3" ht="24" customHeight="1">
      <x:c r="A3" s="6"/>
      <x:c r="B3" s="6"/>
      <x:c r="C3" s="6"/>
      <x:c r="D3" s="6"/>
      <x:c r="E3" s="6"/>
      <x:c r="F3" s="6"/>
      <x:c r="G3" s="6"/>
      <x:c r="H3" s="6"/>
      <x:c r="I3" s="6"/>
      <x:c r="J3" s="6"/>
      <x:c r="K3" s="6"/>
      <x:c r="L3" s="6"/>
      <x:c r="M3" s="6"/>
      <x:c r="N3" s="6"/>
    </x:row>
    <x:row r="4" ht="24" customHeight="1">
      <x:c r="A4" s="6"/>
      <x:c r="B4" s="6"/>
      <x:c r="C4" s="6"/>
      <x:c r="D4" s="6"/>
      <x:c r="E4" s="6"/>
      <x:c r="F4" s="6"/>
      <x:c r="G4" s="6"/>
      <x:c r="H4" s="6"/>
      <x:c r="I4" s="6"/>
      <x:c r="J4" s="6"/>
      <x:c r="K4" s="6"/>
      <x:c r="L4" s="6"/>
      <x:c r="M4" s="6"/>
      <x:c r="N4" s="6"/>
    </x:row>
    <x:row r="5" ht="32" customHeight="1">
      <x:c r="A5" s="15" t="str">
        <x:v>RFQ ID</x:v>
      </x:c>
      <x:c r="B5" s="15" t="str">
        <x:v>Account ID</x:v>
      </x:c>
      <x:c r="C5" s="15" t="str">
        <x:v>Route</x:v>
      </x:c>
      <x:c r="D5" s="15" t="str">
        <x:v>Lane / node</x:v>
      </x:c>
      <x:c r="E5" s="15" t="str">
        <x:v>Cargo / body</x:v>
      </x:c>
      <x:c r="F5" s="15" t="str">
        <x:v>Buyer request date</x:v>
      </x:c>
      <x:c r="G5" s="15" t="str">
        <x:v>Missing inputs</x:v>
      </x:c>
      <x:c r="H5" s="15" t="str">
        <x:v>Owner</x:v>
      </x:c>
      <x:c r="I5" s="15" t="str">
        <x:v>Buyer-promised response</x:v>
      </x:c>
      <x:c r="J5" s="15" t="str">
        <x:v>Scope version</x:v>
      </x:c>
      <x:c r="K5" s="15" t="str">
        <x:v>Stage</x:v>
      </x:c>
      <x:c r="L5" s="15" t="str">
        <x:v>Quoted INR ex tax</x:v>
      </x:c>
      <x:c r="M5" s="15" t="str">
        <x:v>Next action</x:v>
      </x:c>
      <x:c r="N5" s="15" t="str">
        <x:v>Reason / evidence</x:v>
      </x:c>
    </x:row>
    <x:row r="6" ht="45" customHeight="1">
      <x:c r="A6" s="26" t="str">
        <x:v>Q001</x:v>
      </x:c>
      <x:c r="B6" s="26" t="str">
        <x:v>A001</x:v>
      </x:c>
      <x:c r="C6" s="26" t="str">
        <x:v>Clarify</x:v>
      </x:c>
      <x:c r="D6" s="26" t="str">
        <x:v>Example lane</x:v>
      </x:c>
      <x:c r="E6" s="26" t="str"/>
      <x:c r="F6" s="26" t="str"/>
      <x:c r="G6" s="26" t="str">
        <x:v>Weight, dimensions, payer</x:v>
      </x:c>
      <x:c r="H6" s="26" t="str">
        <x:v>Pricing owner</x:v>
      </x:c>
      <x:c r="I6" s="26" t="str"/>
      <x:c r="J6" s="26" t="str">
        <x:v>v0</x:v>
      </x:c>
      <x:c r="K6" s="26" t="str">
        <x:v>Waiting for inputs</x:v>
      </x:c>
      <x:c r="L6" s="28" t="str"/>
      <x:c r="M6" s="26" t="str">
        <x:v>Ask only for missing facts</x:v>
      </x:c>
      <x:c r="N6" s="26" t="str">
        <x:v>Fictional example</x:v>
      </x:c>
    </x:row>
    <x:row r="7" ht="45" customHeight="1">
      <x:c r="A7" s="24"/>
      <x:c r="B7" s="24"/>
      <x:c r="C7" s="24"/>
      <x:c r="D7" s="24"/>
      <x:c r="E7" s="24"/>
      <x:c r="F7" s="24"/>
      <x:c r="G7" s="24"/>
      <x:c r="H7" s="24"/>
      <x:c r="I7" s="24"/>
      <x:c r="J7" s="24"/>
      <x:c r="K7" s="24"/>
      <x:c r="L7" s="29"/>
      <x:c r="M7" s="24"/>
      <x:c r="N7" s="24"/>
    </x:row>
    <x:row r="8" ht="45" customHeight="1">
      <x:c r="A8" s="26"/>
      <x:c r="B8" s="26"/>
      <x:c r="C8" s="26"/>
      <x:c r="D8" s="26"/>
      <x:c r="E8" s="26"/>
      <x:c r="F8" s="26"/>
      <x:c r="G8" s="26"/>
      <x:c r="H8" s="26"/>
      <x:c r="I8" s="26"/>
      <x:c r="J8" s="26"/>
      <x:c r="K8" s="26"/>
      <x:c r="L8" s="28"/>
      <x:c r="M8" s="26"/>
      <x:c r="N8" s="26"/>
    </x:row>
    <x:row r="9" ht="45" customHeight="1">
      <x:c r="A9" s="24"/>
      <x:c r="B9" s="24"/>
      <x:c r="C9" s="24"/>
      <x:c r="D9" s="24"/>
      <x:c r="E9" s="24"/>
      <x:c r="F9" s="24"/>
      <x:c r="G9" s="24"/>
      <x:c r="H9" s="24"/>
      <x:c r="I9" s="24"/>
      <x:c r="J9" s="24"/>
      <x:c r="K9" s="24"/>
      <x:c r="L9" s="29"/>
      <x:c r="M9" s="24"/>
      <x:c r="N9" s="24"/>
    </x:row>
    <x:row r="10" ht="45" customHeight="1">
      <x:c r="A10" s="26"/>
      <x:c r="B10" s="26"/>
      <x:c r="C10" s="26"/>
      <x:c r="D10" s="26"/>
      <x:c r="E10" s="26"/>
      <x:c r="F10" s="26"/>
      <x:c r="G10" s="26"/>
      <x:c r="H10" s="26"/>
      <x:c r="I10" s="26"/>
      <x:c r="J10" s="26"/>
      <x:c r="K10" s="26"/>
      <x:c r="L10" s="28"/>
      <x:c r="M10" s="26"/>
      <x:c r="N10" s="26"/>
    </x:row>
    <x:row r="11" ht="45" customHeight="1">
      <x:c r="A11" s="24"/>
      <x:c r="B11" s="24"/>
      <x:c r="C11" s="24"/>
      <x:c r="D11" s="24"/>
      <x:c r="E11" s="24"/>
      <x:c r="F11" s="24"/>
      <x:c r="G11" s="24"/>
      <x:c r="H11" s="24"/>
      <x:c r="I11" s="24"/>
      <x:c r="J11" s="24"/>
      <x:c r="K11" s="24"/>
      <x:c r="L11" s="29"/>
      <x:c r="M11" s="24"/>
      <x:c r="N11" s="24"/>
    </x:row>
    <x:row r="12" ht="45" customHeight="1">
      <x:c r="A12" s="26"/>
      <x:c r="B12" s="26"/>
      <x:c r="C12" s="26"/>
      <x:c r="D12" s="26"/>
      <x:c r="E12" s="26"/>
      <x:c r="F12" s="26"/>
      <x:c r="G12" s="26"/>
      <x:c r="H12" s="26"/>
      <x:c r="I12" s="26"/>
      <x:c r="J12" s="26"/>
      <x:c r="K12" s="26"/>
      <x:c r="L12" s="28"/>
      <x:c r="M12" s="26"/>
      <x:c r="N12" s="26"/>
    </x:row>
    <x:row r="13" ht="45" customHeight="1">
      <x:c r="A13" s="24"/>
      <x:c r="B13" s="24"/>
      <x:c r="C13" s="24"/>
      <x:c r="D13" s="24"/>
      <x:c r="E13" s="24"/>
      <x:c r="F13" s="24"/>
      <x:c r="G13" s="24"/>
      <x:c r="H13" s="24"/>
      <x:c r="I13" s="24"/>
      <x:c r="J13" s="24"/>
      <x:c r="K13" s="24"/>
      <x:c r="L13" s="29"/>
      <x:c r="M13" s="24"/>
      <x:c r="N13" s="24"/>
    </x:row>
    <x:row r="14" ht="45" customHeight="1">
      <x:c r="A14" s="26"/>
      <x:c r="B14" s="26"/>
      <x:c r="C14" s="26"/>
      <x:c r="D14" s="26"/>
      <x:c r="E14" s="26"/>
      <x:c r="F14" s="26"/>
      <x:c r="G14" s="26"/>
      <x:c r="H14" s="26"/>
      <x:c r="I14" s="26"/>
      <x:c r="J14" s="26"/>
      <x:c r="K14" s="26"/>
      <x:c r="L14" s="28"/>
      <x:c r="M14" s="26"/>
      <x:c r="N14" s="26"/>
    </x:row>
    <x:row r="15" ht="45" customHeight="1">
      <x:c r="A15" s="24"/>
      <x:c r="B15" s="24"/>
      <x:c r="C15" s="24"/>
      <x:c r="D15" s="24"/>
      <x:c r="E15" s="24"/>
      <x:c r="F15" s="24"/>
      <x:c r="G15" s="24"/>
      <x:c r="H15" s="24"/>
      <x:c r="I15" s="24"/>
      <x:c r="J15" s="24"/>
      <x:c r="K15" s="24"/>
      <x:c r="L15" s="29"/>
      <x:c r="M15" s="24"/>
      <x:c r="N15" s="24"/>
    </x:row>
    <x:row r="16" ht="45" customHeight="1">
      <x:c r="A16" s="26"/>
      <x:c r="B16" s="26"/>
      <x:c r="C16" s="26"/>
      <x:c r="D16" s="26"/>
      <x:c r="E16" s="26"/>
      <x:c r="F16" s="26"/>
      <x:c r="G16" s="26"/>
      <x:c r="H16" s="26"/>
      <x:c r="I16" s="26"/>
      <x:c r="J16" s="26"/>
      <x:c r="K16" s="26"/>
      <x:c r="L16" s="28"/>
      <x:c r="M16" s="26"/>
      <x:c r="N16" s="26"/>
    </x:row>
    <x:row r="17" ht="45" customHeight="1">
      <x:c r="A17" s="24"/>
      <x:c r="B17" s="24"/>
      <x:c r="C17" s="24"/>
      <x:c r="D17" s="24"/>
      <x:c r="E17" s="24"/>
      <x:c r="F17" s="24"/>
      <x:c r="G17" s="24"/>
      <x:c r="H17" s="24"/>
      <x:c r="I17" s="24"/>
      <x:c r="J17" s="24"/>
      <x:c r="K17" s="24"/>
      <x:c r="L17" s="29"/>
      <x:c r="M17" s="24"/>
      <x:c r="N17" s="24"/>
    </x:row>
    <x:row r="18" ht="45" customHeight="1">
      <x:c r="A18" s="26"/>
      <x:c r="B18" s="26"/>
      <x:c r="C18" s="26"/>
      <x:c r="D18" s="26"/>
      <x:c r="E18" s="26"/>
      <x:c r="F18" s="26"/>
      <x:c r="G18" s="26"/>
      <x:c r="H18" s="26"/>
      <x:c r="I18" s="26"/>
      <x:c r="J18" s="26"/>
      <x:c r="K18" s="26"/>
      <x:c r="L18" s="28"/>
      <x:c r="M18" s="26"/>
      <x:c r="N18" s="26"/>
    </x:row>
    <x:row r="19" ht="45" customHeight="1">
      <x:c r="A19" s="24"/>
      <x:c r="B19" s="24"/>
      <x:c r="C19" s="24"/>
      <x:c r="D19" s="24"/>
      <x:c r="E19" s="24"/>
      <x:c r="F19" s="24"/>
      <x:c r="G19" s="24"/>
      <x:c r="H19" s="24"/>
      <x:c r="I19" s="24"/>
      <x:c r="J19" s="24"/>
      <x:c r="K19" s="24"/>
      <x:c r="L19" s="29"/>
      <x:c r="M19" s="24"/>
      <x:c r="N19" s="24"/>
    </x:row>
    <x:row r="20" ht="45" customHeight="1">
      <x:c r="A20" s="26"/>
      <x:c r="B20" s="26"/>
      <x:c r="C20" s="26"/>
      <x:c r="D20" s="26"/>
      <x:c r="E20" s="26"/>
      <x:c r="F20" s="26"/>
      <x:c r="G20" s="26"/>
      <x:c r="H20" s="26"/>
      <x:c r="I20" s="26"/>
      <x:c r="J20" s="26"/>
      <x:c r="K20" s="26"/>
      <x:c r="L20" s="28"/>
      <x:c r="M20" s="26"/>
      <x:c r="N20" s="26"/>
    </x:row>
    <x:row r="21" ht="45" customHeight="1">
      <x:c r="A21" s="24"/>
      <x:c r="B21" s="24"/>
      <x:c r="C21" s="24"/>
      <x:c r="D21" s="24"/>
      <x:c r="E21" s="24"/>
      <x:c r="F21" s="24"/>
      <x:c r="G21" s="24"/>
      <x:c r="H21" s="24"/>
      <x:c r="I21" s="24"/>
      <x:c r="J21" s="24"/>
      <x:c r="K21" s="24"/>
      <x:c r="L21" s="29"/>
      <x:c r="M21" s="24"/>
      <x:c r="N21" s="24"/>
    </x:row>
    <x:row r="22" ht="45" customHeight="1">
      <x:c r="A22" s="26"/>
      <x:c r="B22" s="26"/>
      <x:c r="C22" s="26"/>
      <x:c r="D22" s="26"/>
      <x:c r="E22" s="26"/>
      <x:c r="F22" s="26"/>
      <x:c r="G22" s="26"/>
      <x:c r="H22" s="26"/>
      <x:c r="I22" s="26"/>
      <x:c r="J22" s="26"/>
      <x:c r="K22" s="26"/>
      <x:c r="L22" s="28"/>
      <x:c r="M22" s="26"/>
      <x:c r="N22" s="26"/>
    </x:row>
    <x:row r="23" ht="45" customHeight="1">
      <x:c r="A23" s="24"/>
      <x:c r="B23" s="24"/>
      <x:c r="C23" s="24"/>
      <x:c r="D23" s="24"/>
      <x:c r="E23" s="24"/>
      <x:c r="F23" s="24"/>
      <x:c r="G23" s="24"/>
      <x:c r="H23" s="24"/>
      <x:c r="I23" s="24"/>
      <x:c r="J23" s="24"/>
      <x:c r="K23" s="24"/>
      <x:c r="L23" s="29"/>
      <x:c r="M23" s="24"/>
      <x:c r="N23" s="24"/>
    </x:row>
    <x:row r="24" ht="45" customHeight="1">
      <x:c r="A24" s="26"/>
      <x:c r="B24" s="26"/>
      <x:c r="C24" s="26"/>
      <x:c r="D24" s="26"/>
      <x:c r="E24" s="26"/>
      <x:c r="F24" s="26"/>
      <x:c r="G24" s="26"/>
      <x:c r="H24" s="26"/>
      <x:c r="I24" s="26"/>
      <x:c r="J24" s="26"/>
      <x:c r="K24" s="26"/>
      <x:c r="L24" s="28"/>
      <x:c r="M24" s="26"/>
      <x:c r="N24" s="26"/>
    </x:row>
    <x:row r="25" ht="45" customHeight="1">
      <x:c r="A25" s="24"/>
      <x:c r="B25" s="24"/>
      <x:c r="C25" s="24"/>
      <x:c r="D25" s="24"/>
      <x:c r="E25" s="24"/>
      <x:c r="F25" s="24"/>
      <x:c r="G25" s="24"/>
      <x:c r="H25" s="24"/>
      <x:c r="I25" s="24"/>
      <x:c r="J25" s="24"/>
      <x:c r="K25" s="24"/>
      <x:c r="L25" s="29"/>
      <x:c r="M25" s="24"/>
      <x:c r="N25" s="24"/>
    </x:row>
    <x:row r="26" ht="45" customHeight="1">
      <x:c r="A26" s="26"/>
      <x:c r="B26" s="26"/>
      <x:c r="C26" s="26"/>
      <x:c r="D26" s="26"/>
      <x:c r="E26" s="26"/>
      <x:c r="F26" s="26"/>
      <x:c r="G26" s="26"/>
      <x:c r="H26" s="26"/>
      <x:c r="I26" s="26"/>
      <x:c r="J26" s="26"/>
      <x:c r="K26" s="26"/>
      <x:c r="L26" s="28"/>
      <x:c r="M26" s="26"/>
      <x:c r="N26" s="26"/>
    </x:row>
    <x:row r="27" ht="45" customHeight="1">
      <x:c r="A27" s="24"/>
      <x:c r="B27" s="24"/>
      <x:c r="C27" s="24"/>
      <x:c r="D27" s="24"/>
      <x:c r="E27" s="24"/>
      <x:c r="F27" s="24"/>
      <x:c r="G27" s="24"/>
      <x:c r="H27" s="24"/>
      <x:c r="I27" s="24"/>
      <x:c r="J27" s="24"/>
      <x:c r="K27" s="24"/>
      <x:c r="L27" s="29"/>
      <x:c r="M27" s="24"/>
      <x:c r="N27" s="24"/>
    </x:row>
    <x:row r="28" ht="45" customHeight="1">
      <x:c r="A28" s="26"/>
      <x:c r="B28" s="26"/>
      <x:c r="C28" s="26"/>
      <x:c r="D28" s="26"/>
      <x:c r="E28" s="26"/>
      <x:c r="F28" s="26"/>
      <x:c r="G28" s="26"/>
      <x:c r="H28" s="26"/>
      <x:c r="I28" s="26"/>
      <x:c r="J28" s="26"/>
      <x:c r="K28" s="26"/>
      <x:c r="L28" s="28"/>
      <x:c r="M28" s="26"/>
      <x:c r="N28" s="26"/>
    </x:row>
    <x:row r="29" ht="45" customHeight="1">
      <x:c r="A29" s="24"/>
      <x:c r="B29" s="24"/>
      <x:c r="C29" s="24"/>
      <x:c r="D29" s="24"/>
      <x:c r="E29" s="24"/>
      <x:c r="F29" s="24"/>
      <x:c r="G29" s="24"/>
      <x:c r="H29" s="24"/>
      <x:c r="I29" s="24"/>
      <x:c r="J29" s="24"/>
      <x:c r="K29" s="24"/>
      <x:c r="L29" s="29"/>
      <x:c r="M29" s="24"/>
      <x:c r="N29" s="24"/>
    </x:row>
    <x:row r="30" ht="45" customHeight="1">
      <x:c r="A30" s="26"/>
      <x:c r="B30" s="26"/>
      <x:c r="C30" s="26"/>
      <x:c r="D30" s="26"/>
      <x:c r="E30" s="26"/>
      <x:c r="F30" s="26"/>
      <x:c r="G30" s="26"/>
      <x:c r="H30" s="26"/>
      <x:c r="I30" s="26"/>
      <x:c r="J30" s="26"/>
      <x:c r="K30" s="26"/>
      <x:c r="L30" s="28"/>
      <x:c r="M30" s="26"/>
      <x:c r="N30" s="26"/>
    </x:row>
    <x:row r="31" ht="45" customHeight="1">
      <x:c r="A31" s="24"/>
      <x:c r="B31" s="24"/>
      <x:c r="C31" s="24"/>
      <x:c r="D31" s="24"/>
      <x:c r="E31" s="24"/>
      <x:c r="F31" s="24"/>
      <x:c r="G31" s="24"/>
      <x:c r="H31" s="24"/>
      <x:c r="I31" s="24"/>
      <x:c r="J31" s="24"/>
      <x:c r="K31" s="24"/>
      <x:c r="L31" s="29"/>
      <x:c r="M31" s="24"/>
      <x:c r="N31" s="24"/>
    </x:row>
    <x:row r="32" ht="45" customHeight="1">
      <x:c r="A32" s="26"/>
      <x:c r="B32" s="26"/>
      <x:c r="C32" s="26"/>
      <x:c r="D32" s="26"/>
      <x:c r="E32" s="26"/>
      <x:c r="F32" s="26"/>
      <x:c r="G32" s="26"/>
      <x:c r="H32" s="26"/>
      <x:c r="I32" s="26"/>
      <x:c r="J32" s="26"/>
      <x:c r="K32" s="26"/>
      <x:c r="L32" s="28"/>
      <x:c r="M32" s="26"/>
      <x:c r="N32" s="26"/>
    </x:row>
    <x:row r="33" ht="45" customHeight="1">
      <x:c r="A33" s="24"/>
      <x:c r="B33" s="24"/>
      <x:c r="C33" s="24"/>
      <x:c r="D33" s="24"/>
      <x:c r="E33" s="24"/>
      <x:c r="F33" s="24"/>
      <x:c r="G33" s="24"/>
      <x:c r="H33" s="24"/>
      <x:c r="I33" s="24"/>
      <x:c r="J33" s="24"/>
      <x:c r="K33" s="24"/>
      <x:c r="L33" s="29"/>
      <x:c r="M33" s="24"/>
      <x:c r="N33" s="24"/>
    </x:row>
    <x:row r="34" ht="45" customHeight="1">
      <x:c r="A34" s="26"/>
      <x:c r="B34" s="26"/>
      <x:c r="C34" s="26"/>
      <x:c r="D34" s="26"/>
      <x:c r="E34" s="26"/>
      <x:c r="F34" s="26"/>
      <x:c r="G34" s="26"/>
      <x:c r="H34" s="26"/>
      <x:c r="I34" s="26"/>
      <x:c r="J34" s="26"/>
      <x:c r="K34" s="26"/>
      <x:c r="L34" s="28"/>
      <x:c r="M34" s="26"/>
      <x:c r="N34" s="26"/>
    </x:row>
    <x:row r="35" ht="45" customHeight="1">
      <x:c r="A35" s="24"/>
      <x:c r="B35" s="24"/>
      <x:c r="C35" s="24"/>
      <x:c r="D35" s="24"/>
      <x:c r="E35" s="24"/>
      <x:c r="F35" s="24"/>
      <x:c r="G35" s="24"/>
      <x:c r="H35" s="24"/>
      <x:c r="I35" s="24"/>
      <x:c r="J35" s="24"/>
      <x:c r="K35" s="24"/>
      <x:c r="L35" s="29"/>
      <x:c r="M35" s="24"/>
      <x:c r="N35" s="24"/>
    </x:row>
    <x:row r="36" ht="45" customHeight="1">
      <x:c r="A36" s="26"/>
      <x:c r="B36" s="26"/>
      <x:c r="C36" s="26"/>
      <x:c r="D36" s="26"/>
      <x:c r="E36" s="26"/>
      <x:c r="F36" s="26"/>
      <x:c r="G36" s="26"/>
      <x:c r="H36" s="26"/>
      <x:c r="I36" s="26"/>
      <x:c r="J36" s="26"/>
      <x:c r="K36" s="26"/>
      <x:c r="L36" s="28"/>
      <x:c r="M36" s="26"/>
      <x:c r="N36" s="26"/>
    </x:row>
    <x:row r="37" ht="45" customHeight="1">
      <x:c r="A37" s="24"/>
      <x:c r="B37" s="24"/>
      <x:c r="C37" s="24"/>
      <x:c r="D37" s="24"/>
      <x:c r="E37" s="24"/>
      <x:c r="F37" s="24"/>
      <x:c r="G37" s="24"/>
      <x:c r="H37" s="24"/>
      <x:c r="I37" s="24"/>
      <x:c r="J37" s="24"/>
      <x:c r="K37" s="24"/>
      <x:c r="L37" s="29"/>
      <x:c r="M37" s="24"/>
      <x:c r="N37" s="24"/>
    </x:row>
    <x:row r="38" ht="45" customHeight="1">
      <x:c r="A38" s="26"/>
      <x:c r="B38" s="26"/>
      <x:c r="C38" s="26"/>
      <x:c r="D38" s="26"/>
      <x:c r="E38" s="26"/>
      <x:c r="F38" s="26"/>
      <x:c r="G38" s="26"/>
      <x:c r="H38" s="26"/>
      <x:c r="I38" s="26"/>
      <x:c r="J38" s="26"/>
      <x:c r="K38" s="26"/>
      <x:c r="L38" s="28"/>
      <x:c r="M38" s="26"/>
      <x:c r="N38" s="26"/>
    </x:row>
    <x:row r="39" ht="45" customHeight="1">
      <x:c r="A39" s="24"/>
      <x:c r="B39" s="24"/>
      <x:c r="C39" s="24"/>
      <x:c r="D39" s="24"/>
      <x:c r="E39" s="24"/>
      <x:c r="F39" s="24"/>
      <x:c r="G39" s="24"/>
      <x:c r="H39" s="24"/>
      <x:c r="I39" s="24"/>
      <x:c r="J39" s="24"/>
      <x:c r="K39" s="24"/>
      <x:c r="L39" s="29"/>
      <x:c r="M39" s="24"/>
      <x:c r="N39" s="24"/>
    </x:row>
    <x:row r="40" ht="45" customHeight="1">
      <x:c r="A40" s="26"/>
      <x:c r="B40" s="26"/>
      <x:c r="C40" s="26"/>
      <x:c r="D40" s="26"/>
      <x:c r="E40" s="26"/>
      <x:c r="F40" s="26"/>
      <x:c r="G40" s="26"/>
      <x:c r="H40" s="26"/>
      <x:c r="I40" s="26"/>
      <x:c r="J40" s="26"/>
      <x:c r="K40" s="26"/>
      <x:c r="L40" s="28"/>
      <x:c r="M40" s="26"/>
      <x:c r="N40" s="26"/>
    </x:row>
  </x:sheetData>
  <x:mergeCells>
    <x:mergeCell ref="A1:N1"/>
    <x:mergeCell ref="A2:N2"/>
  </x:mergeCells>
  <x:dataValidations count="2">
    <x:dataValidation type="list" sqref="C6:C40">
      <x:formula1>"Clarify,Quote desk,Scoping meeting,Tender,Nurture,Decline"</x:formula1>
    </x:dataValidation>
    <x:dataValidation type="list" sqref="K6:K40">
      <x:formula1>"Waiting for inputs,Operations review,Pricing,Sent,Pilot,Won,Lost,Nurture"</x:formula1>
    </x:dataValidation>
  </x:dataValidations>
  <x:pageMargins left="0.7" right="0.7" top="0.75" bottom="0.75" header="0.3" footer="0.3"/>
  <x:tableParts count="1">
    <x:tablePart xmlns:r="http://schemas.openxmlformats.org/officeDocument/2006/relationships" r:id="R31ac5f17d4824793"/>
  </x:tableParts>
</x:worksheet>
</file>

<file path=xl/worksheets/sheet7.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5" hidden="0" customWidth="1"/>
    <x:col min="2" max="2" width="63" hidden="0" customWidth="1"/>
    <x:col min="3" max="3" width="36" hidden="0" customWidth="1"/>
    <x:col min="4" max="4" width="36" hidden="0" customWidth="1"/>
  </x:cols>
  <x:sheetData>
    <x:row r="1" ht="38" customHeight="1">
      <x:c r="A1" s="9" t="str">
        <x:v>Quote-ready lane brief</x:v>
      </x:c>
      <x:c r="B1" s="9"/>
      <x:c r="C1" s="9"/>
      <x:c r="D1" s="9"/>
    </x:row>
    <x:row r="2" ht="38" customHeight="1">
      <x:c r="A2" s="12" t="str">
        <x:v>Progressive collection: assess first, quote second, then complete dispatch requirements. Never request portal passwords.</x:v>
      </x:c>
      <x:c r="B2" s="12"/>
      <x:c r="C2" s="12"/>
      <x:c r="D2" s="12"/>
    </x:row>
    <x:row r="3" ht="24" customHeight="1">
      <x:c r="A3" s="6"/>
      <x:c r="B3" s="6"/>
      <x:c r="C3" s="6"/>
      <x:c r="D3" s="6"/>
    </x:row>
    <x:row r="4" ht="24" customHeight="1">
      <x:c r="A4" s="6"/>
      <x:c r="B4" s="6"/>
      <x:c r="C4" s="6"/>
      <x:c r="D4" s="6"/>
    </x:row>
    <x:row r="5" ht="32" customHeight="1">
      <x:c r="A5" s="15" t="str">
        <x:v>FIELD</x:v>
      </x:c>
      <x:c r="B5" s="15" t="str">
        <x:v>QUESTION</x:v>
      </x:c>
      <x:c r="C5" s="15" t="str">
        <x:v>YOUR ANSWER</x:v>
      </x:c>
      <x:c r="D5" s="15" t="str">
        <x:v>OWNER / EVIDENCE</x:v>
      </x:c>
    </x:row>
    <x:row r="6" ht="63" customHeight="1">
      <x:c r="A6" s="6" t="str">
        <x:v>1. Movement</x:v>
      </x:c>
      <x:c r="B6" s="6" t="str">
        <x:v>Pickup and delivery facility names, postcodes and gate/access details</x:v>
      </x:c>
      <x:c r="C6" s="24" t="str"/>
      <x:c r="D6" s="24" t="str"/>
    </x:row>
    <x:row r="7" ht="63" customHeight="1">
      <x:c r="A7" s="6" t="str">
        <x:v>2. Cargo</x:v>
      </x:c>
      <x:c r="B7" s="6" t="str">
        <x:v>Commodity, packing, piece count, cargo value and risk characteristics</x:v>
      </x:c>
      <x:c r="C7" s="24" t="str"/>
      <x:c r="D7" s="24" t="str"/>
    </x:row>
    <x:row r="8" ht="63" customHeight="1">
      <x:c r="A8" s="6" t="str">
        <x:v>3. Size and load</x:v>
      </x:c>
      <x:c r="B8" s="6" t="str">
        <x:v>Total gross cargo weight, piece dimensions, stackability and load distribution</x:v>
      </x:c>
      <x:c r="C8" s="24" t="str"/>
      <x:c r="D8" s="24" t="str"/>
    </x:row>
    <x:row r="9" ht="63" customHeight="1">
      <x:c r="A9" s="6" t="str">
        <x:v>4. Vehicle</x:v>
      </x:c>
      <x:c r="B9" s="6" t="str">
        <x:v>Required body and loading method, or ask operations to select a suitable vehicle</x:v>
      </x:c>
      <x:c r="C9" s="24" t="str"/>
      <x:c r="D9" s="24" t="str"/>
    </x:row>
    <x:row r="10" ht="63" customHeight="1">
      <x:c r="A10" s="6" t="str">
        <x:v>5. Timing</x:v>
      </x:c>
      <x:c r="B10" s="6" t="str">
        <x:v>Pickup date/window, delivery appointment, loading notice and urgency reason</x:v>
      </x:c>
      <x:c r="C10" s="24" t="str"/>
      <x:c r="D10" s="24" t="str"/>
    </x:row>
    <x:row r="11" ht="63" customHeight="1">
      <x:c r="A11" s="6" t="str">
        <x:v>6. Buyer</x:v>
      </x:c>
      <x:c r="B11" s="6" t="str">
        <x:v>Freight controller, ordering entity, payer and operational contact</x:v>
      </x:c>
      <x:c r="C11" s="24" t="str"/>
      <x:c r="D11" s="24" t="str"/>
    </x:row>
    <x:row r="12" ht="63" customHeight="1">
      <x:c r="A12" s="6" t="str">
        <x:v>7. Handling</x:v>
      </x:c>
      <x:c r="B12" s="6" t="str">
        <x:v>Who loads, unloads, provides labour/forklift/crane and secures cargo?</x:v>
      </x:c>
      <x:c r="C12" s="24" t="str"/>
      <x:c r="D12" s="24" t="str"/>
    </x:row>
    <x:row r="13" ht="63" customHeight="1">
      <x:c r="A13" s="6" t="str">
        <x:v>8. Stops and returns</x:v>
      </x:c>
      <x:c r="B13" s="6" t="str">
        <x:v>Additional drops, collections, reusable packaging and empty returns</x:v>
      </x:c>
      <x:c r="C13" s="24" t="str"/>
      <x:c r="D13" s="24" t="str"/>
    </x:row>
    <x:row r="14" ht="63" customHeight="1">
      <x:c r="A14" s="6" t="str">
        <x:v>9. Frequency</x:v>
      </x:c>
      <x:c r="B14" s="6" t="str">
        <x:v>One-off or recurring; expected versus guaranteed dispatch quantities</x:v>
      </x:c>
      <x:c r="C14" s="24" t="str"/>
      <x:c r="D14" s="24" t="str"/>
    </x:row>
    <x:row r="15" ht="63" customHeight="1">
      <x:c r="A15" s="6" t="str">
        <x:v>10. Documents</x:v>
      </x:c>
      <x:c r="B15" s="6" t="str">
        <x:v>Consignment record, applicable movement documents, POD and invoice acceptance</x:v>
      </x:c>
      <x:c r="C15" s="24" t="str"/>
      <x:c r="D15" s="24" t="str"/>
    </x:row>
    <x:row r="16" ht="63" customHeight="1">
      <x:c r="A16" s="6" t="str">
        <x:v>11. Exceptions</x:v>
      </x:c>
      <x:c r="B16" s="6" t="str">
        <x:v>Waiting/free time, detention basis, cancellation, failed delivery and route changes</x:v>
      </x:c>
      <x:c r="C16" s="24" t="str"/>
      <x:c r="D16" s="24" t="str"/>
    </x:row>
    <x:row r="17" ht="63" customHeight="1">
      <x:c r="A17" s="6" t="str">
        <x:v>12. Commercial</x:v>
      </x:c>
      <x:c r="B17" s="6" t="str">
        <x:v>Inclusions, tax review, credit approval, quote expiry, insurance and claim allocation</x:v>
      </x:c>
      <x:c r="C17" s="24" t="str"/>
      <x:c r="D17" s="24" t="str"/>
    </x:row>
    <x:row r="18" ht="24" customHeight="1">
      <x:c r="A18" s="6"/>
      <x:c r="B18" s="6"/>
      <x:c r="C18" s="6"/>
      <x:c r="D18" s="6"/>
    </x:row>
    <x:row r="19" ht="24" customHeight="1">
      <x:c r="A19" s="6"/>
      <x:c r="B19" s="6"/>
      <x:c r="C19" s="6"/>
      <x:c r="D19" s="6"/>
    </x:row>
    <x:row r="20" ht="24" customHeight="1">
      <x:c r="A20" s="6" t="str">
        <x:v>RELEASE: operations confirms body/load/lane and capacity; pricing confirms scope and validity; finance confirms credit; buyer accepts the correct version. A complete form is not a shipment approval.</x:v>
      </x:c>
      <x:c r="B20" s="6"/>
      <x:c r="C20" s="6"/>
      <x:c r="D20" s="6"/>
    </x:row>
    <x:row r="21" ht="24" customHeight="1">
      <x:c r="A21" s="6"/>
      <x:c r="B21" s="6"/>
      <x:c r="C21" s="6"/>
      <x:c r="D21" s="6"/>
    </x:row>
    <x:row r="22" ht="24" customHeight="1">
      <x:c r="A22" s="6"/>
      <x:c r="B22" s="6"/>
      <x:c r="C22" s="6"/>
      <x:c r="D22" s="6"/>
    </x:row>
    <x:row r="23" ht="24" customHeight="1">
      <x:c r="A23" s="6"/>
      <x:c r="B23" s="6"/>
      <x:c r="C23" s="6"/>
      <x:c r="D23" s="6"/>
    </x:row>
    <x:row r="24" ht="24" customHeight="1">
      <x:c r="A24" s="6"/>
      <x:c r="B24" s="6"/>
      <x:c r="C24" s="6"/>
      <x:c r="D24" s="6"/>
    </x:row>
    <x:row r="25" ht="24" customHeight="1">
      <x:c r="A25" s="6"/>
      <x:c r="B25" s="6"/>
      <x:c r="C25" s="6"/>
      <x:c r="D25" s="6"/>
    </x:row>
    <x:row r="26" ht="24" customHeight="1">
      <x:c r="A26" s="6"/>
      <x:c r="B26" s="6"/>
      <x:c r="C26" s="6"/>
      <x:c r="D26" s="6"/>
    </x:row>
    <x:row r="27" ht="24" customHeight="1">
      <x:c r="A27" s="6"/>
      <x:c r="B27" s="6"/>
      <x:c r="C27" s="6"/>
      <x:c r="D27" s="6"/>
    </x:row>
  </x:sheetData>
  <x:mergeCells>
    <x:mergeCell ref="A1:D1"/>
    <x:mergeCell ref="A2:D2"/>
    <x:mergeCell ref="A20:D21"/>
  </x:mergeCells>
  <x:pageMargins left="0.7" right="0.7" top="0.75" bottom="0.75" header="0.3" footer="0.3"/>
</x:worksheet>
</file>

<file path=xl/worksheets/sheet8.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8" hidden="0" customWidth="1"/>
    <x:col min="2" max="2" width="38" hidden="0" customWidth="1"/>
    <x:col min="3" max="3" width="30" hidden="0" customWidth="1"/>
    <x:col min="4" max="4" width="80" hidden="0" customWidth="1"/>
    <x:col min="5" max="5" width="42" hidden="0" customWidth="1"/>
  </x:cols>
  <x:sheetData>
    <x:row r="1" ht="38" customHeight="1">
      <x:c r="A1" s="9" t="str">
        <x:v>12 lane-specific outreach templates</x:v>
      </x:c>
      <x:c r="B1" s="9"/>
      <x:c r="C1" s="9"/>
      <x:c r="D1" s="9"/>
      <x:c r="E1" s="9"/>
    </x:row>
    <x:row r="2" ht="38" customHeight="1">
      <x:c r="A2" s="12" t="str">
        <x:v>Replace every bracketed claim. Use your real identity, verified capability and approved contact/channel basis. Stop on opt-out.</x:v>
      </x:c>
      <x:c r="B2" s="12"/>
      <x:c r="C2" s="12"/>
      <x:c r="D2" s="12"/>
      <x:c r="E2" s="12"/>
    </x:row>
    <x:row r="3" ht="24" customHeight="1">
      <x:c r="A3" s="6"/>
      <x:c r="B3" s="6"/>
      <x:c r="C3" s="6"/>
      <x:c r="D3" s="6"/>
      <x:c r="E3" s="6"/>
    </x:row>
    <x:row r="4" ht="24" customHeight="1">
      <x:c r="A4" s="6"/>
      <x:c r="B4" s="6"/>
      <x:c r="C4" s="6"/>
      <x:c r="D4" s="6"/>
      <x:c r="E4" s="6"/>
    </x:row>
    <x:row r="5" ht="32" customHeight="1">
      <x:c r="A5" s="15" t="str">
        <x:v>ID / PLAY</x:v>
      </x:c>
      <x:c r="B5" s="15" t="str">
        <x:v>USE WHEN</x:v>
      </x:c>
      <x:c r="C5" s="15" t="str">
        <x:v>SUBJECT</x:v>
      </x:c>
      <x:c r="D5" s="15" t="str">
        <x:v>MESSAGE</x:v>
      </x:c>
      <x:c r="E5" s="15" t="str">
        <x:v>BEFORE SENDING</x:v>
      </x:c>
    </x:row>
    <x:row r="6" ht="285" customHeight="1">
      <x:c r="A6" s="6" t="str">
        <x:v>E01 / Recurring plant dispatches</x:v>
      </x:c>
      <x:c r="B6" s="6" t="str">
        <x:v>The facility and cargo are evidenced, and the lane is either buyer-confirmed or clearly presented as a question.</x:v>
      </x:c>
      <x:c r="C6" s="24" t="str">
        <x:v>[origin] to [destination]</x:v>
      </x:c>
      <x:c r="D6" s="24" t="str">
        <x:v>Hi [first name],
Does your team arrange the [cargo] movements from [facility] to [destination], or is that handled centrally?
We support [verified service and lane]. I have a short lane-brief sheet covering vehicle fit, pickup windows, waiting and POD requirements.
Happy to send it over so you can see whether there is a useful fit before we discuss rates.
[Name]
[Business and contact details]
Not relevant? Let me know and I will stop.</x:v>
      </x:c>
      <x:c r="E6" s="6" t="str">
        <x:v>Do not convert a destination guess into a statement of fact. Confirm that the offered sheet exists.</x:v>
      </x:c>
    </x:row>
    <x:row r="7" ht="285" customHeight="1">
      <x:c r="A7" s="6" t="str">
        <x:v>E02 / Dedicated fleet duty</x:v>
      </x:c>
      <x:c r="B7" s="6" t="str">
        <x:v>You have evidence of the facility and can assess the proposed fleet model.</x:v>
      </x:c>
      <x:c r="C7" s="24" t="str">
        <x:v>fleet cover at [site]</x:v>
      </x:c>
      <x:c r="D7" s="24" t="str">
        <x:v>Hi [first name],
For the regular movements at [site], do you use an agreed vehicle schedule or arrange trucks as each requirement comes up?
We can assess dedicated cover for [verified vehicle/body and geography]. The starting point is a duty sheet: shifts, daily kilometres, loading time and replacement expectations.
Would it be useful to compare that with your current arrangement?
[Name]
[Business and contact details]
Not relevant? Let me know and I will stop.</x:v>
      </x:c>
      <x:c r="E7" s="6" t="str">
        <x:v>Do not imply a dedicated vehicle is already reserved. A monthly fleet price needs actual duty and utilisation inputs.</x:v>
      </x:c>
    </x:row>
    <x:row r="8" ht="285" customHeight="1">
      <x:c r="A8" s="6" t="str">
        <x:v>E03 / PTL consignments</x:v>
      </x:c>
      <x:c r="B8" s="6" t="str">
        <x:v>Your actual consolidation and delivery network covers the destination and cargo.</x:v>
      </x:c>
      <x:c r="C8" s="24" t="str">
        <x:v>smaller loads from [origin]</x:v>
      </x:c>
      <x:c r="D8" s="24" t="str">
        <x:v>Hi [first name],
Does your team send smaller [cargo] consignments from [origin] to [serviceable destination], or are those movements usually full truckloads?
We assess PTL on dimensions, packing, handling and the delivery location, not just the weight. I can send a one-page comparison sheet before anyone spends time on a rate.
Would that be useful for your dispatch team?
[Name]
[Business and contact details]
Not relevant? Let me know and I will stop.</x:v>
      </x:c>
      <x:c r="E8" s="6" t="str">
        <x:v>Do not promise direct delivery, no transshipment or a transit time unless the operating path supports it.</x:v>
      </x:c>
    </x:row>
    <x:row r="9" ht="285" customHeight="1">
      <x:c r="A9" s="6" t="str">
        <x:v>E04 / Distributor replenishment</x:v>
      </x:c>
      <x:c r="B9" s="6" t="str">
        <x:v>The expansion was publicly announced or confirmed by the buyer.</x:v>
      </x:c>
      <x:c r="C9" s="24" t="str">
        <x:v>[region] replenishment</x:v>
      </x:c>
      <x:c r="D9" s="24" t="str">
        <x:v>Hi [first name],
I saw [verified distributor or territory announcement]. Is transport into [region] already covered, or is your team still planning replenishment?
We can assess [verified transport scope]. A short brief on dispatch frequency, delivery slots and the receiving locations would tell us whether we can help.
Who is the right person to send that to?
[Name]
[Business and contact details]
Not relevant? Let me know and I will stop.</x:v>
      </x:c>
      <x:c r="E9" s="6" t="str">
        <x:v>Check the event date. A distributor appointment does not establish who pays freight or whether an outside carrier is needed.</x:v>
      </x:c>
    </x:row>
    <x:row r="10" ht="285" customHeight="1">
      <x:c r="A10" s="6" t="str">
        <x:v>E05 / Industrial project mobilisation</x:v>
      </x:c>
      <x:c r="B10" s="6" t="str">
        <x:v>An industrial project is evidenced and the cargo sits within your proven capability.</x:v>
      </x:c>
      <x:c r="C10" s="24" t="str">
        <x:v>transport scope for [project]</x:v>
      </x:c>
      <x:c r="D10" s="24" t="str">
        <x:v>Hi [first name],
I saw [verified project or mobilisation update]. Has the road-transport scope for [defined goods or work package] been placed yet?
We can review [verified capability], subject to dimensions, weight, loading method and site access. We use a load-schedule sheet so transport, unloading and lifting responsibilities are clear before quoting.
Is that something your team is reviewing?
[Name]
[Business and contact details]
Not relevant? Let me know and I will stop.</x:v>
      </x:c>
      <x:c r="E10" s="6" t="str">
        <x:v>Do not claim heavy-lift, oversize, crane, rigging or escort capability merely because trailers are available.</x:v>
      </x:c>
    </x:row>
    <x:row r="11" ht="285" customHeight="1">
      <x:c r="A11" s="6" t="str">
        <x:v>E06 / Warehouse and outbound node</x:v>
      </x:c>
      <x:c r="B11" s="6" t="str">
        <x:v>You can genuinely assess the storage and/or transport services mentioned.</x:v>
      </x:c>
      <x:c r="C11" s="24" t="str">
        <x:v>[location] warehouse flow</x:v>
      </x:c>
      <x:c r="D11" s="24" t="str">
        <x:v>Hi [first name],
For [verified site or territory], are you reviewing transport only, or the storage and dispatch operation as well?
We assess [verified service scope]. The first step is a simple node brief: stock profile, inbound loads, daily orders, handling and outbound routes.
Happy to send the checklist. It should help make supplier proposals easier to compare, even if you keep the current setup.
[Name]
[Business and contact details]
Not relevant? Let me know and I will stop.</x:v>
      </x:c>
      <x:c r="E11" s="6" t="str">
        <x:v>Specify whether space, handling, inventory management and transport are separate or bundled. Never imply that a prospective building is an operational site.</x:v>
      </x:c>
    </x:row>
    <x:row r="12" ht="285" customHeight="1">
      <x:c r="A12" s="6" t="str">
        <x:v>E07 / A newly announced facility</x:v>
      </x:c>
      <x:c r="B12" s="6" t="str">
        <x:v>The facility announcement is current and relevant to a service you can assess.</x:v>
      </x:c>
      <x:c r="C12" s="24" t="str">
        <x:v>[site] transport planning</x:v>
      </x:c>
      <x:c r="D12" s="24" t="str">
        <x:v>Hi [first name],
I saw the announcement about [facility]. Is the inbound and outbound transport plan already in place, or will that be reviewed closer to go-live?
We cover [verified lane/service]. I can send a launch-readiness sheet covering vehicle access, loading slots, documentation and backup arrangements.
Would that help, or is someone else owning the transport plan?
[Name]
[Business and contact details]
Not relevant? Let me know and I will stop.</x:v>
      </x:c>
      <x:c r="E12" s="6" t="str">
        <x:v>Do not assume the facility has opened, production has begun or volumes have been allocated.</x:v>
      </x:c>
    </x:row>
    <x:row r="13" ht="285" customHeight="1">
      <x:c r="A13" s="6" t="str">
        <x:v>E08 / Vendor review and rate-contract timing</x:v>
      </x:c>
      <x:c r="B13" s="6" t="str">
        <x:v>You do not know the review date and are asking, not claiming a renewal is due.</x:v>
      </x:c>
      <x:c r="C13" s="24" t="str">
        <x:v>transport vendor review</x:v>
      </x:c>
      <x:c r="D13" s="24" t="str">
        <x:v>Hi [first name],
When does your team normally review transport vendors for [verified facility or region]?
We are exploring a fit for [specific service]. Rather than send a broad rate list, I would like to understand the registration process and whether there are lanes where you would consider another approved provider.
Is there a procurement calendar or vendor-onboarding route we should follow?
[Name]
[Business and contact details]
Not relevant? Let me know and I will stop.</x:v>
      </x:c>
      <x:c r="E13" s="6" t="str">
        <x:v>For public procurement, use this only where supplier engagement is permitted. Formal tender clarifications must use the stated process.</x:v>
      </x:c>
    </x:row>
    <x:row r="14" ht="285" customHeight="1">
      <x:c r="A14" s="6" t="str">
        <x:v>E09 / Return-lane compatibility</x:v>
      </x:c>
      <x:c r="B14" s="6" t="str">
        <x:v>The lane is in a real operating plan, not an invented 'truck returning today' story.</x:v>
      </x:c>
      <x:c r="C14" s="24" t="str">
        <x:v>[destination] to [origin] movements</x:v>
      </x:c>
      <x:c r="D14" s="24" t="str">
        <x:v>Hi [first name],
Does your team arrange regular [cargo] dispatches from [destination cluster] towards [origin region]?
We are assessing recurring work on that lane alongside our [verified network or operating plan]. Pickup timing, body type and cargo fit would decide whether it makes sense.
Could I send a short lane sheet for your team to review?
[Name]
[Business and contact details]
Not relevant? Let me know and I will stop.</x:v>
      </x:c>
      <x:c r="E14" s="6" t="str">
        <x:v>Do not promise a backhaul discount or available vehicle without checking cycle timing and dispatch approval.</x:v>
      </x:c>
    </x:row>
    <x:row r="15" ht="285" customHeight="1">
      <x:c r="A15" s="6" t="str">
        <x:v>E10 / Approved carrier or 3PL partner</x:v>
      </x:c>
      <x:c r="B15" s="6" t="str">
        <x:v>The recipient buys carrier capacity and you are willing to serve as a supplier rather than the end-shipper's prime.</x:v>
      </x:c>
      <x:c r="C15" s="24" t="str">
        <x:v>capacity partner for [lane]</x:v>
      </x:c>
      <x:c r="D15" s="24" t="str">
        <x:v>Hi [first name],
Does your team appoint regional transport partners for [lane or origin cluster]?
We can assess [verified vehicle and service scope]. I can send a capability sheet showing the supply basis, escalation process and POD workflow so your team can judge the fit.
Is there a carrier-onboarding process we should follow?
[Name]
[Business and contact details]
Not relevant? Let me know and I will stop.</x:v>
      </x:c>
      <x:c r="E15" s="6" t="str">
        <x:v>Check subcontracting permissions, payment responsibility, claims flow and any customer-contact limits. Do not poach through confidential partner data.</x:v>
      </x:c>
    </x:row>
    <x:row r="16" ht="285" customHeight="1">
      <x:c r="A16" s="6" t="str">
        <x:v>E11 / Dormant, still-relevant enquiry</x:v>
      </x:c>
      <x:c r="B16" s="6" t="str">
        <x:v>A real prior conversation exists and the contact has not opted out.</x:v>
      </x:c>
      <x:c r="C16" s="24" t="str">
        <x:v>revisiting [lane]</x:v>
      </x:c>
      <x:c r="D16" s="24" t="str">
        <x:v>Hi [first name],
We spoke about [confirmed lane or requirement] in [month]. At the time, [accurate reason it paused].
Has anything changed with that requirement, or should I leave it parked?
I have an updated lane-brief sheet covering pickup timing, waiting and POD requirements. Happy to send it if it would help your next review.
[Name]
[Business and contact details]
Not relevant? Let me know and I will stop.</x:v>
      </x:c>
      <x:c r="E16" s="6" t="str">
        <x:v>Do not invent earlier contact or imply a promised follow-up that never happened.</x:v>
      </x:c>
    </x:row>
    <x:row r="17" ht="285" customHeight="1">
      <x:c r="A17" s="6" t="str">
        <x:v>E12 / Turn 'send rates' into a priceable brief</x:v>
      </x:c>
      <x:c r="B17" s="6" t="str">
        <x:v>The buyer actually requested a rate.</x:v>
      </x:c>
      <x:c r="C17" s="24" t="str">
        <x:v>details for your freight quote</x:v>
      </x:c>
      <x:c r="D17" s="24" t="str">
        <x:v>Hi [first name],
Happy to check. Could you send the pickup and delivery postcodes, cargo and packing, total weight and dimensions, required pickup date, and any vehicle or loading constraints?
Please also confirm who arranges loading/unloading and which entity will place the order and pay.
Once operations checks the scope and availability, we can confirm the quote basis and response time. No meeting needed unless the service needs a wider discussion.
[Name]
[Business and contact details]</x:v>
      </x:c>
      <x:c r="E17" s="6" t="str">
        <x:v>For PTL add piece count and stackability. For repeat work ask the expected frequency. Never use this reply to hide a price you can already provide.</x:v>
      </x:c>
    </x:row>
    <x:row r="18" ht="24" customHeight="1">
      <x:c r="A18" s="6"/>
      <x:c r="B18" s="6"/>
      <x:c r="C18" s="6"/>
      <x:c r="D18" s="6"/>
      <x:c r="E18" s="6"/>
    </x:row>
    <x:row r="19" ht="24" customHeight="1">
      <x:c r="A19" s="6"/>
      <x:c r="B19" s="6"/>
      <x:c r="C19" s="6"/>
      <x:c r="D19" s="6"/>
      <x:c r="E19" s="6"/>
    </x:row>
  </x:sheetData>
  <x:mergeCells>
    <x:mergeCell ref="A1:E1"/>
    <x:mergeCell ref="A2:E2"/>
  </x:mergeCells>
  <x:pageMargins left="0.7" right="0.7" top="0.75" bottom="0.75" header="0.3" footer="0.3"/>
</x:worksheet>
</file>

<file path=xl/worksheets/sheet9.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9" hidden="0" customWidth="1"/>
    <x:col min="2" max="2" width="30" hidden="0" customWidth="1"/>
    <x:col min="3" max="3" width="40" hidden="0" customWidth="1"/>
    <x:col min="4" max="4" width="40" hidden="0" customWidth="1"/>
    <x:col min="5" max="5" width="30" hidden="0" customWidth="1"/>
    <x:col min="6" max="6" width="19" hidden="0" customWidth="1"/>
    <x:col min="7" max="7" width="40" hidden="0" customWidth="1"/>
    <x:col min="8" max="8" width="19" hidden="0" customWidth="1"/>
    <x:col min="9" max="9" width="19" hidden="0" customWidth="1"/>
    <x:col min="10" max="10" width="40" hidden="0" customWidth="1"/>
    <x:col min="11" max="11" width="27" hidden="0" customWidth="1"/>
  </x:cols>
  <x:sheetData>
    <x:row r="1" ht="38" customHeight="1">
      <x:c r="A1" s="9" t="str">
        <x:v>One bounded test and weekly review</x:v>
      </x:c>
      <x:c r="B1" s="9"/>
      <x:c r="C1" s="9"/>
      <x:c r="D1" s="9"/>
      <x:c r="E1" s="9"/>
      <x:c r="F1" s="9"/>
      <x:c r="G1" s="9"/>
      <x:c r="H1" s="9"/>
      <x:c r="I1" s="9"/>
      <x:c r="J1" s="9"/>
      <x:c r="K1" s="9"/>
    </x:row>
    <x:row r="2" ht="38" customHeight="1">
      <x:c r="A2" s="12" t="str">
        <x:v>Do not use a 30-day test as a promised contract deadline. Record incomplete buying cycles and decision-changing evidence.</x:v>
      </x:c>
      <x:c r="B2" s="12"/>
      <x:c r="C2" s="12"/>
      <x:c r="D2" s="12"/>
      <x:c r="E2" s="12"/>
      <x:c r="F2" s="12"/>
      <x:c r="G2" s="12"/>
      <x:c r="H2" s="12"/>
      <x:c r="I2" s="12"/>
      <x:c r="J2" s="12"/>
      <x:c r="K2" s="12"/>
    </x:row>
    <x:row r="3" ht="24" customHeight="1">
      <x:c r="A3" s="6"/>
      <x:c r="B3" s="6"/>
      <x:c r="C3" s="6"/>
      <x:c r="D3" s="6"/>
      <x:c r="E3" s="6"/>
      <x:c r="F3" s="6"/>
      <x:c r="G3" s="6"/>
      <x:c r="H3" s="6"/>
      <x:c r="I3" s="6"/>
      <x:c r="J3" s="6"/>
      <x:c r="K3" s="6"/>
    </x:row>
    <x:row r="4" ht="24" customHeight="1">
      <x:c r="A4" s="6"/>
      <x:c r="B4" s="6"/>
      <x:c r="C4" s="6"/>
      <x:c r="D4" s="6"/>
      <x:c r="E4" s="6"/>
      <x:c r="F4" s="6"/>
      <x:c r="G4" s="6"/>
      <x:c r="H4" s="6"/>
      <x:c r="I4" s="6"/>
      <x:c r="J4" s="6"/>
      <x:c r="K4" s="6"/>
    </x:row>
    <x:row r="5" ht="32" customHeight="1">
      <x:c r="A5" s="15" t="str">
        <x:v>Test ID</x:v>
      </x:c>
      <x:c r="B5" s="15" t="str">
        <x:v>Service / corridor cell</x:v>
      </x:c>
      <x:c r="C5" s="15" t="str">
        <x:v>Hypothesis / one variable</x:v>
      </x:c>
      <x:c r="D5" s="15" t="str">
        <x:v>Control / comparison</x:v>
      </x:c>
      <x:c r="E5" s="15" t="str">
        <x:v>Primary metric</x:v>
      </x:c>
      <x:c r="F5" s="15" t="str">
        <x:v>Cash / hours cap</x:v>
      </x:c>
      <x:c r="G5" s="15" t="str">
        <x:v>Guardrails / stop</x:v>
      </x:c>
      <x:c r="H5" s="15" t="str">
        <x:v>Owner</x:v>
      </x:c>
      <x:c r="I5" s="15" t="str">
        <x:v>Start / review</x:v>
      </x:c>
      <x:c r="J5" s="15" t="str">
        <x:v>Evidence / open decisions</x:v>
      </x:c>
      <x:c r="K5" s="15" t="str">
        <x:v>Continue / revise / stop</x:v>
      </x:c>
    </x:row>
    <x:row r="6" ht="45" customHeight="1">
      <x:c r="A6" s="26" t="str">
        <x:v>X01</x:v>
      </x:c>
      <x:c r="B6" s="26" t="str">
        <x:v>One approved lane</x:v>
      </x:c>
      <x:c r="C6" s="26" t="str">
        <x:v>Lane sheet versus broad profile</x:v>
      </x:c>
      <x:c r="D6" s="26" t="str">
        <x:v>Comparable account groups; same role and channel</x:v>
      </x:c>
      <x:c r="E6" s="26" t="str">
        <x:v>Quote-ready account yield</x:v>
      </x:c>
      <x:c r="F6" s="26" t="str"/>
      <x:c r="G6" s="26" t="str">
        <x:v>Misleading claim; prohibited contact; unsafe/unfunded work</x:v>
      </x:c>
      <x:c r="H6" s="26" t="str">
        <x:v>Commercial lead</x:v>
      </x:c>
      <x:c r="I6" s="26" t="str"/>
      <x:c r="J6" s="26" t="str">
        <x:v>Fictional starting plan</x:v>
      </x:c>
      <x:c r="K6" s="26" t="str">
        <x:v>Not started</x:v>
      </x:c>
    </x:row>
    <x:row r="7" ht="45" customHeight="1">
      <x:c r="A7" s="24"/>
      <x:c r="B7" s="24"/>
      <x:c r="C7" s="24"/>
      <x:c r="D7" s="24"/>
      <x:c r="E7" s="24"/>
      <x:c r="F7" s="24"/>
      <x:c r="G7" s="24"/>
      <x:c r="H7" s="24"/>
      <x:c r="I7" s="24"/>
      <x:c r="J7" s="24"/>
      <x:c r="K7" s="24"/>
    </x:row>
    <x:row r="8" ht="45" customHeight="1">
      <x:c r="A8" s="26"/>
      <x:c r="B8" s="26"/>
      <x:c r="C8" s="26"/>
      <x:c r="D8" s="26"/>
      <x:c r="E8" s="26"/>
      <x:c r="F8" s="26"/>
      <x:c r="G8" s="26"/>
      <x:c r="H8" s="26"/>
      <x:c r="I8" s="26"/>
      <x:c r="J8" s="26"/>
      <x:c r="K8" s="26"/>
    </x:row>
    <x:row r="9" ht="45" customHeight="1">
      <x:c r="A9" s="24"/>
      <x:c r="B9" s="24"/>
      <x:c r="C9" s="24"/>
      <x:c r="D9" s="24"/>
      <x:c r="E9" s="24"/>
      <x:c r="F9" s="24"/>
      <x:c r="G9" s="24"/>
      <x:c r="H9" s="24"/>
      <x:c r="I9" s="24"/>
      <x:c r="J9" s="24"/>
      <x:c r="K9" s="24"/>
    </x:row>
    <x:row r="10" ht="45" customHeight="1">
      <x:c r="A10" s="26"/>
      <x:c r="B10" s="26"/>
      <x:c r="C10" s="26"/>
      <x:c r="D10" s="26"/>
      <x:c r="E10" s="26"/>
      <x:c r="F10" s="26"/>
      <x:c r="G10" s="26"/>
      <x:c r="H10" s="26"/>
      <x:c r="I10" s="26"/>
      <x:c r="J10" s="26"/>
      <x:c r="K10" s="26"/>
    </x:row>
    <x:row r="11" ht="45" customHeight="1">
      <x:c r="A11" s="24"/>
      <x:c r="B11" s="24"/>
      <x:c r="C11" s="24"/>
      <x:c r="D11" s="24"/>
      <x:c r="E11" s="24"/>
      <x:c r="F11" s="24"/>
      <x:c r="G11" s="24"/>
      <x:c r="H11" s="24"/>
      <x:c r="I11" s="24"/>
      <x:c r="J11" s="24"/>
      <x:c r="K11" s="24"/>
    </x:row>
    <x:row r="12" ht="45" customHeight="1">
      <x:c r="A12" s="26"/>
      <x:c r="B12" s="26"/>
      <x:c r="C12" s="26"/>
      <x:c r="D12" s="26"/>
      <x:c r="E12" s="26"/>
      <x:c r="F12" s="26"/>
      <x:c r="G12" s="26"/>
      <x:c r="H12" s="26"/>
      <x:c r="I12" s="26"/>
      <x:c r="J12" s="26"/>
      <x:c r="K12" s="26"/>
    </x:row>
    <x:row r="13" ht="45" customHeight="1">
      <x:c r="A13" s="24"/>
      <x:c r="B13" s="24"/>
      <x:c r="C13" s="24"/>
      <x:c r="D13" s="24"/>
      <x:c r="E13" s="24"/>
      <x:c r="F13" s="24"/>
      <x:c r="G13" s="24"/>
      <x:c r="H13" s="24"/>
      <x:c r="I13" s="24"/>
      <x:c r="J13" s="24"/>
      <x:c r="K13" s="24"/>
    </x:row>
    <x:row r="14" ht="45" customHeight="1">
      <x:c r="A14" s="26"/>
      <x:c r="B14" s="26"/>
      <x:c r="C14" s="26"/>
      <x:c r="D14" s="26"/>
      <x:c r="E14" s="26"/>
      <x:c r="F14" s="26"/>
      <x:c r="G14" s="26"/>
      <x:c r="H14" s="26"/>
      <x:c r="I14" s="26"/>
      <x:c r="J14" s="26"/>
      <x:c r="K14" s="26"/>
    </x:row>
    <x:row r="15" ht="45" customHeight="1">
      <x:c r="A15" s="24"/>
      <x:c r="B15" s="24"/>
      <x:c r="C15" s="24"/>
      <x:c r="D15" s="24"/>
      <x:c r="E15" s="24"/>
      <x:c r="F15" s="24"/>
      <x:c r="G15" s="24"/>
      <x:c r="H15" s="24"/>
      <x:c r="I15" s="24"/>
      <x:c r="J15" s="24"/>
      <x:c r="K15" s="24"/>
    </x:row>
    <x:row r="16" ht="45" customHeight="1">
      <x:c r="A16" s="26"/>
      <x:c r="B16" s="26"/>
      <x:c r="C16" s="26"/>
      <x:c r="D16" s="26"/>
      <x:c r="E16" s="26"/>
      <x:c r="F16" s="26"/>
      <x:c r="G16" s="26"/>
      <x:c r="H16" s="26"/>
      <x:c r="I16" s="26"/>
      <x:c r="J16" s="26"/>
      <x:c r="K16" s="26"/>
    </x:row>
    <x:row r="17" ht="45" customHeight="1">
      <x:c r="A17" s="24"/>
      <x:c r="B17" s="24"/>
      <x:c r="C17" s="24"/>
      <x:c r="D17" s="24"/>
      <x:c r="E17" s="24"/>
      <x:c r="F17" s="24"/>
      <x:c r="G17" s="24"/>
      <x:c r="H17" s="24"/>
      <x:c r="I17" s="24"/>
      <x:c r="J17" s="24"/>
      <x:c r="K17" s="24"/>
    </x:row>
    <x:row r="18" ht="45" customHeight="1">
      <x:c r="A18" s="26"/>
      <x:c r="B18" s="26"/>
      <x:c r="C18" s="26"/>
      <x:c r="D18" s="26"/>
      <x:c r="E18" s="26"/>
      <x:c r="F18" s="26"/>
      <x:c r="G18" s="26"/>
      <x:c r="H18" s="26"/>
      <x:c r="I18" s="26"/>
      <x:c r="J18" s="26"/>
      <x:c r="K18" s="26"/>
    </x:row>
    <x:row r="19" ht="45" customHeight="1">
      <x:c r="A19" s="24"/>
      <x:c r="B19" s="24"/>
      <x:c r="C19" s="24"/>
      <x:c r="D19" s="24"/>
      <x:c r="E19" s="24"/>
      <x:c r="F19" s="24"/>
      <x:c r="G19" s="24"/>
      <x:c r="H19" s="24"/>
      <x:c r="I19" s="24"/>
      <x:c r="J19" s="24"/>
      <x:c r="K19" s="24"/>
    </x:row>
    <x:row r="20" ht="45" customHeight="1">
      <x:c r="A20" s="26"/>
      <x:c r="B20" s="26"/>
      <x:c r="C20" s="26"/>
      <x:c r="D20" s="26"/>
      <x:c r="E20" s="26"/>
      <x:c r="F20" s="26"/>
      <x:c r="G20" s="26"/>
      <x:c r="H20" s="26"/>
      <x:c r="I20" s="26"/>
      <x:c r="J20" s="26"/>
      <x:c r="K20" s="26"/>
    </x:row>
    <x:row r="21" ht="45" customHeight="1">
      <x:c r="A21" s="24"/>
      <x:c r="B21" s="24"/>
      <x:c r="C21" s="24"/>
      <x:c r="D21" s="24"/>
      <x:c r="E21" s="24"/>
      <x:c r="F21" s="24"/>
      <x:c r="G21" s="24"/>
      <x:c r="H21" s="24"/>
      <x:c r="I21" s="24"/>
      <x:c r="J21" s="24"/>
      <x:c r="K21" s="24"/>
    </x:row>
    <x:row r="22" ht="45" customHeight="1">
      <x:c r="A22" s="26"/>
      <x:c r="B22" s="26"/>
      <x:c r="C22" s="26"/>
      <x:c r="D22" s="26"/>
      <x:c r="E22" s="26"/>
      <x:c r="F22" s="26"/>
      <x:c r="G22" s="26"/>
      <x:c r="H22" s="26"/>
      <x:c r="I22" s="26"/>
      <x:c r="J22" s="26"/>
      <x:c r="K22" s="26"/>
    </x:row>
    <x:row r="23" ht="45" customHeight="1">
      <x:c r="A23" s="24"/>
      <x:c r="B23" s="24"/>
      <x:c r="C23" s="24"/>
      <x:c r="D23" s="24"/>
      <x:c r="E23" s="24"/>
      <x:c r="F23" s="24"/>
      <x:c r="G23" s="24"/>
      <x:c r="H23" s="24"/>
      <x:c r="I23" s="24"/>
      <x:c r="J23" s="24"/>
      <x:c r="K23" s="24"/>
    </x:row>
    <x:row r="24" ht="45" customHeight="1">
      <x:c r="A24" s="26"/>
      <x:c r="B24" s="26"/>
      <x:c r="C24" s="26"/>
      <x:c r="D24" s="26"/>
      <x:c r="E24" s="26"/>
      <x:c r="F24" s="26"/>
      <x:c r="G24" s="26"/>
      <x:c r="H24" s="26"/>
      <x:c r="I24" s="26"/>
      <x:c r="J24" s="26"/>
      <x:c r="K24" s="26"/>
    </x:row>
    <x:row r="25" ht="45" customHeight="1">
      <x:c r="A25" s="24"/>
      <x:c r="B25" s="24"/>
      <x:c r="C25" s="24"/>
      <x:c r="D25" s="24"/>
      <x:c r="E25" s="24"/>
      <x:c r="F25" s="24"/>
      <x:c r="G25" s="24"/>
      <x:c r="H25" s="24"/>
      <x:c r="I25" s="24"/>
      <x:c r="J25" s="24"/>
      <x:c r="K25" s="24"/>
    </x:row>
  </x:sheetData>
  <x:mergeCells>
    <x:mergeCell ref="A1:K1"/>
    <x:mergeCell ref="A2:K2"/>
  </x:mergeCells>
  <x:dataValidations count="1">
    <x:dataValidation type="list" sqref="K6:K25">
      <x:formula1>"Not started,Running,Inconclusive,Continue,Revise,Stop,Scale with approval"</x:formula1>
    </x:dataValidation>
  </x:dataValidations>
  <x:pageMargins left="0.7" right="0.7" top="0.75" bottom="0.75" header="0.3" footer="0.3"/>
  <x:tableParts count="1">
    <x:tablePart xmlns:r="http://schemas.openxmlformats.org/officeDocument/2006/relationships" r:id="R808b861c07ae4056"/>
  </x:tableParts>
</x:worksheet>
</file>

<file path=xl/worksheets/sheet10.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8" hidden="0" customWidth="1"/>
    <x:col min="2" max="2" width="32" hidden="0" customWidth="1"/>
    <x:col min="3" max="3" width="44" hidden="0" customWidth="1"/>
    <x:col min="4" max="4" width="70" hidden="0" customWidth="1"/>
    <x:col min="5" max="5" width="65" hidden="0" customWidth="1"/>
  </x:cols>
  <x:sheetData>
    <x:row r="1" ht="38" customHeight="1">
      <x:c r="A1" s="9" t="str">
        <x:v>Public reference notes</x:v>
      </x:c>
      <x:c r="B1" s="9"/>
      <x:c r="C1" s="9"/>
      <x:c r="D1" s="9"/>
      <x:c r="E1" s="9"/>
    </x:row>
    <x:row r="2" ht="38" customHeight="1">
      <x:c r="A2" s="12" t="str">
        <x:v>Official references reviewed 16 October 2026. Check the live rule, tender and policy before use. Workbook examples are fictional.</x:v>
      </x:c>
      <x:c r="B2" s="12"/>
      <x:c r="C2" s="12"/>
      <x:c r="D2" s="12"/>
      <x:c r="E2" s="12"/>
    </x:row>
    <x:row r="3" ht="24" customHeight="1">
      <x:c r="A3" s="6"/>
      <x:c r="B3" s="6"/>
      <x:c r="C3" s="6"/>
      <x:c r="D3" s="6"/>
      <x:c r="E3" s="6"/>
    </x:row>
    <x:row r="4" ht="24" customHeight="1">
      <x:c r="A4" s="6"/>
      <x:c r="B4" s="6"/>
      <x:c r="C4" s="6"/>
      <x:c r="D4" s="6"/>
      <x:c r="E4" s="6"/>
    </x:row>
    <x:row r="5" ht="32" customHeight="1">
      <x:c r="A5" s="15" t="str">
        <x:v>ID</x:v>
      </x:c>
      <x:c r="B5" s="15" t="str">
        <x:v>PUBLISHER</x:v>
      </x:c>
      <x:c r="C5" s="15" t="str">
        <x:v>REFERENCE</x:v>
      </x:c>
      <x:c r="D5" s="15" t="str">
        <x:v>URL</x:v>
      </x:c>
      <x:c r="E5" s="15" t="str">
        <x:v>USE / LIMIT</x:v>
      </x:c>
    </x:row>
    <x:row r="6" ht="75" customHeight="1">
      <x:c r="A6" s="6" t="str">
        <x:v>S01</x:v>
      </x:c>
      <x:c r="B6" s="6" t="str">
        <x:v>RIICO, Government of Rajasthan</x:v>
      </x:c>
      <x:c r="C6" s="6" t="str">
        <x:v>Industrial areas and land-information portals</x:v>
      </x:c>
      <x:c r="D6" s="6" t="str">
        <x:v>https://riico.rajasthan.gov.in/</x:v>
      </x:c>
      <x:c r="E6" s="6" t="str">
        <x:v>Find industrial locations and follow official links. A plot or allotment is not evidence of live production or a freight requirement.</x:v>
      </x:c>
    </x:row>
    <x:row r="7" ht="75" customHeight="1">
      <x:c r="A7" s="6" t="str">
        <x:v>S02</x:v>
      </x:c>
      <x:c r="B7" s="6" t="str">
        <x:v>Bureau of Investment Promotion, Rajasthan</x:v>
      </x:c>
      <x:c r="C7" s="6" t="str">
        <x:v>Rising Rajasthan: sectors and industrial infrastructure</x:v>
      </x:c>
      <x:c r="D7" s="6" t="str">
        <x:v>https://rising.rajasthan.gov.in/</x:v>
      </x:c>
      <x:c r="E7" s="6" t="str">
        <x:v>Sector and location discovery. Investment announcements are research leads, not confirmed transport demand.</x:v>
      </x:c>
    </x:row>
    <x:row r="8" ht="75" customHeight="1">
      <x:c r="A8" s="6" t="str">
        <x:v>S03</x:v>
      </x:c>
      <x:c r="B8" s="6" t="str">
        <x:v>NIC, Government of India</x:v>
      </x:c>
      <x:c r="C8" s="6" t="str">
        <x:v>Central eProcurement System</x:v>
      </x:c>
      <x:c r="D8" s="6" t="str">
        <x:v>https://eprocure.gov.in/eprocure/app</x:v>
      </x:c>
      <x:c r="E8" s="6" t="str">
        <x:v>Tender schedules, active notices, corrigenda and formal submission routes. Read each tender rather than assume common eligibility.</x:v>
      </x:c>
    </x:row>
    <x:row r="9" ht="75" customHeight="1">
      <x:c r="A9" s="6" t="str">
        <x:v>S04</x:v>
      </x:c>
      <x:c r="B9" s="6" t="str">
        <x:v>Government e Marketplace</x:v>
      </x:c>
      <x:c r="C9" s="6" t="str">
        <x:v>GeM services and general terms</x:v>
      </x:c>
      <x:c r="D9" s="6" t="str">
        <x:v>https://gem.gov.in/termsCondition</x:v>
      </x:c>
      <x:c r="E9" s="6" t="str">
        <x:v>Check the current service category, general terms and bid-specific terms. GeM lists goods-transport services; each bid controls the scope.</x:v>
      </x:c>
    </x:row>
    <x:row r="10" ht="75" customHeight="1">
      <x:c r="A10" s="6" t="str">
        <x:v>S05</x:v>
      </x:c>
      <x:c r="B10" s="6" t="str">
        <x:v>NIC, Government of Rajasthan</x:v>
      </x:c>
      <x:c r="C10" s="6" t="str">
        <x:v>Rajasthan eProcurement System</x:v>
      </x:c>
      <x:c r="D10" s="6" t="str">
        <x:v>https://eproc.rajasthan.gov.in/nicgep/app</x:v>
      </x:c>
      <x:c r="E10" s="6" t="str">
        <x:v>State tender discovery, document download, corrigenda and submission guidance.</x:v>
      </x:c>
    </x:row>
    <x:row r="11" ht="75" customHeight="1">
      <x:c r="A11" s="6" t="str">
        <x:v>S06</x:v>
      </x:c>
      <x:c r="B11" s="6" t="str">
        <x:v>NIC, Government of India</x:v>
      </x:c>
      <x:c r="C11" s="6" t="str">
        <x:v>Instructions for online bid submission</x:v>
      </x:c>
      <x:c r="D11" s="6" t="str">
        <x:v>https://eprocure.gov.in/eprocure/app?page=HelpForContractors&amp;service=page</x:v>
      </x:c>
      <x:c r="E11" s="6" t="str">
        <x:v>Registration, digital signatures and preparation for e-submission. Do not wait until the closing minute.</x:v>
      </x:c>
    </x:row>
    <x:row r="12" ht="75" customHeight="1">
      <x:c r="A12" s="6" t="str">
        <x:v>S07</x:v>
      </x:c>
      <x:c r="B12" s="6" t="str">
        <x:v>NIC / GST e-Way Bill System</x:v>
      </x:c>
      <x:c r="C12" s="6" t="str">
        <x:v>E-Way Bill System documentation</x:v>
      </x:c>
      <x:c r="D12" s="6" t="str">
        <x:v>https://docs.ewaybillgst.gov.in/</x:v>
      </x:c>
      <x:c r="E12" s="6" t="str">
        <x:v>Verify current e-way bill requirements and update procedures. The portal is not a prospecting database; do not request buyers' credentials.</x:v>
      </x:c>
    </x:row>
    <x:row r="13" ht="75" customHeight="1">
      <x:c r="A13" s="6" t="str">
        <x:v>S08</x:v>
      </x:c>
      <x:c r="B13" s="6" t="str">
        <x:v>Ministry of Road Transport &amp; Highways / PIB</x:v>
      </x:c>
      <x:c r="C13" s="6" t="str">
        <x:v>Truck axle-load and gross-vehicle-weight notification background</x:v>
      </x:c>
      <x:c r="D13" s="6" t="str">
        <x:v>https://www.pib.gov.in/Pressreleaseshare.aspx?PRID=1538941</x:v>
      </x:c>
      <x:c r="E13" s="6" t="str">
        <x:v>Distinguish permissible vehicle and axle weights from cargo payload. Historical notification context, not a current vehicle-specific authorisation.</x:v>
      </x:c>
    </x:row>
    <x:row r="14" ht="75" customHeight="1">
      <x:c r="A14" s="6" t="str">
        <x:v>S09</x:v>
      </x:c>
      <x:c r="B14" s="6" t="str">
        <x:v>Telecom Regulatory Authority of India</x:v>
      </x:c>
      <x:c r="C14" s="6" t="str">
        <x:v>Advice to senders</x:v>
      </x:c>
      <x:c r="D14" s="6" t="str">
        <x:v>https://trai.gov.in/advice-to-senders</x:v>
      </x:c>
      <x:c r="E14" s="6" t="str">
        <x:v>Review commercial voice/SMS registration, consent, preferences and provider requirements before use. Rules for telecom channels are not an email exemption.</x:v>
      </x:c>
    </x:row>
    <x:row r="15" ht="75" customHeight="1">
      <x:c r="A15" s="6" t="str">
        <x:v>S10</x:v>
      </x:c>
      <x:c r="B15" s="6" t="str">
        <x:v>Ministry of Electronics &amp; IT</x:v>
      </x:c>
      <x:c r="C15" s="6" t="str">
        <x:v>DPDP Act commencement notification, G.S.R. 843(E)</x:v>
      </x:c>
      <x:c r="D15" s="6" t="str">
        <x:v>https://www.meity.gov.in/static/uploads/2025/11/c56ceae6c383460ca69577428d36828b.pdf</x:v>
      </x:c>
      <x:c r="E15" s="6" t="str">
        <x:v>The notification phases commencement. Have counsel check provisions in force at campaign launch and other applicable data obligations.</x:v>
      </x:c>
    </x:row>
    <x:row r="16" ht="75" customHeight="1">
      <x:c r="A16" s="6" t="str">
        <x:v>S11</x:v>
      </x:c>
      <x:c r="B16" s="6" t="str">
        <x:v>WhatsApp</x:v>
      </x:c>
      <x:c r="C16" s="6" t="str">
        <x:v>WhatsApp Business Messaging Policy</x:v>
      </x:c>
      <x:c r="D16" s="6" t="str">
        <x:v>https://business.whatsapp.com/policy</x:v>
      </x:c>
      <x:c r="E16" s="6" t="str">
        <x:v>Opt-in, identity, opt-out and platform-specific messaging requirements. Policy shown as updated 23 September 2026 when checked.</x:v>
      </x:c>
    </x:row>
    <x:row r="17" ht="75" customHeight="1">
      <x:c r="A17" s="6" t="str">
        <x:v>S12</x:v>
      </x:c>
      <x:c r="B17" s="6" t="str">
        <x:v>Google</x:v>
      </x:c>
      <x:c r="C17" s="6" t="str">
        <x:v>Email sender guidelines</x:v>
      </x:c>
      <x:c r="D17" s="6" t="str">
        <x:v>https://support.google.com/mail/answer/81126?hl=en</x:v>
      </x:c>
      <x:c r="E17" s="6" t="str">
        <x:v>Authentication, recipient choice and sending practices. Authentication does not grant permission to send or guarantee inbox placement.</x:v>
      </x:c>
    </x:row>
    <x:row r="18" ht="75" customHeight="1">
      <x:c r="A18" s="6" t="str">
        <x:v>S13</x:v>
      </x:c>
      <x:c r="B18" s="6" t="str">
        <x:v>Ministry of MSME / RAMP</x:v>
      </x:c>
      <x:c r="C18" s="6" t="str">
        <x:v>Delayed payments to micro and small enterprises</x:v>
      </x:c>
      <x:c r="D18" s="6" t="str">
        <x:v>https://ramp.msme.gov.in/ramp/sites/default/files/2026-05/msefc.pdf</x:v>
      </x:c>
      <x:c r="E18" s="6" t="str">
        <x:v>General MSE payment protections and eligibility context. The document also contains Haryana procedures, which must not be applied to other states.</x:v>
      </x:c>
    </x:row>
    <x:row r="19" ht="75" customHeight="1">
      <x:c r="A19" s="6" t="str">
        <x:v>S14</x:v>
      </x:c>
      <x:c r="B19" s="6" t="str">
        <x:v>Ministry of MSME</x:v>
      </x:c>
      <x:c r="C19" s="6" t="str">
        <x:v>MSME Samadhaan / delayed-payment information</x:v>
      </x:c>
      <x:c r="D19" s="6" t="str">
        <x:v>https://samadhaan.msme.gov.in/</x:v>
      </x:c>
      <x:c r="E19" s="6" t="str">
        <x:v>Check current eligible-supplier and dispute-resolution routes, including the portal's direction to the ODR system. No assumption of eligibility or recovery.</x:v>
      </x:c>
    </x:row>
    <x:row r="20" ht="24" customHeight="1">
      <x:c r="A20" s="6"/>
      <x:c r="B20" s="6"/>
      <x:c r="C20" s="6"/>
      <x:c r="D20" s="6"/>
      <x:c r="E20" s="6"/>
    </x:row>
    <x:row r="21" ht="24" customHeight="1">
      <x:c r="A21" s="6"/>
      <x:c r="B21" s="6"/>
      <x:c r="C21" s="6"/>
      <x:c r="D21" s="6"/>
      <x:c r="E21" s="6"/>
    </x:row>
    <x:row r="22" ht="24" customHeight="1">
      <x:c r="A22" s="6"/>
      <x:c r="B22" s="6"/>
      <x:c r="C22" s="6"/>
      <x:c r="D22" s="6"/>
      <x:c r="E22" s="6"/>
    </x:row>
  </x:sheetData>
  <x:mergeCells>
    <x:mergeCell ref="A1:E1"/>
    <x:mergeCell ref="A2:E2"/>
  </x:mergeCells>
  <x:pageMargins left="0.7" right="0.7" top="0.75" bottom="0.75" header="0.3" footer="0.3"/>
</x:worksheet>
</file>

<file path=xl/worksheets/sheet11.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7" hidden="0" customWidth="1"/>
    <x:col min="2" max="2" width="26" hidden="0" customWidth="1"/>
    <x:col min="3" max="3" width="17" hidden="0" customWidth="1"/>
    <x:col min="4" max="4" width="58" hidden="0" customWidth="1"/>
  </x:cols>
  <x:sheetData>
    <x:row r="1" ht="38" customHeight="1">
      <x:c r="A1" s="9" t="str">
        <x:v>Route the enquiry before booking</x:v>
      </x:c>
      <x:c r="B1" s="9"/>
      <x:c r="C1" s="9"/>
      <x:c r="D1" s="9"/>
    </x:row>
    <x:row r="2" ht="38" customHeight="1">
      <x:c r="A2" s="12" t="str">
        <x:v>A workflow suggestion only. Operations, pricing and the bid owner retain final approval.</x:v>
      </x:c>
      <x:c r="B2" s="12"/>
      <x:c r="C2" s="12"/>
      <x:c r="D2" s="12"/>
    </x:row>
    <x:row r="3" ht="24" customHeight="1">
      <x:c r="A3" s="6"/>
      <x:c r="B3" s="6"/>
      <x:c r="C3" s="6"/>
      <x:c r="D3" s="6"/>
    </x:row>
    <x:row r="4" ht="24" customHeight="1">
      <x:c r="A4" s="6"/>
      <x:c r="B4" s="6"/>
      <x:c r="C4" s="6"/>
      <x:c r="D4" s="6"/>
    </x:row>
    <x:row r="5" ht="32" customHeight="1">
      <x:c r="A5" s="15" t="str">
        <x:v>INPUT / OUTPUT</x:v>
      </x:c>
      <x:c r="B5" s="15" t="str">
        <x:v>VALUE</x:v>
      </x:c>
      <x:c r="C5" s="15" t="str">
        <x:v>UNIT</x:v>
      </x:c>
      <x:c r="D5" s="15" t="str">
        <x:v>SOURCE / INTERPRETATION</x:v>
      </x:c>
    </x:row>
    <x:row r="6" ht="36" customHeight="1">
      <x:c r="A6" s="6" t="str">
        <x:v>Contact/channel use is approved</x:v>
      </x:c>
      <x:c r="B6" s="24" t="str">
        <x:v>Yes</x:v>
      </x:c>
      <x:c r="C6" s="6" t="str">
        <x:v>gate</x:v>
      </x:c>
      <x:c r="D6" s="6" t="str">
        <x:v>Choose Yes, No or Unknown. Record evidence in the shared account/brief.</x:v>
      </x:c>
    </x:row>
    <x:row r="7" ht="36" customHeight="1">
      <x:c r="A7" s="6" t="str">
        <x:v>Cargo/safety fit is accepted for review</x:v>
      </x:c>
      <x:c r="B7" s="24" t="str">
        <x:v>Yes</x:v>
      </x:c>
      <x:c r="C7" s="6" t="str">
        <x:v>gate</x:v>
      </x:c>
      <x:c r="D7" s="6" t="str">
        <x:v>Choose Yes, No or Unknown. Record evidence in the shared account/brief.</x:v>
      </x:c>
    </x:row>
    <x:row r="8" ht="36" customHeight="1">
      <x:c r="A8" s="6" t="str">
        <x:v>Lane/service is within reviewed capability</x:v>
      </x:c>
      <x:c r="B8" s="24" t="str">
        <x:v>Yes</x:v>
      </x:c>
      <x:c r="C8" s="6" t="str">
        <x:v>gate</x:v>
      </x:c>
      <x:c r="D8" s="6" t="str">
        <x:v>Choose Yes, No or Unknown. Record evidence in the shared account/brief.</x:v>
      </x:c>
    </x:row>
    <x:row r="9" ht="36" customHeight="1">
      <x:c r="A9" s="6" t="str">
        <x:v>A formal tender controls the purchase</x:v>
      </x:c>
      <x:c r="B9" s="24" t="str">
        <x:v>No</x:v>
      </x:c>
      <x:c r="C9" s="6" t="str">
        <x:v>route</x:v>
      </x:c>
      <x:c r="D9" s="6" t="str">
        <x:v>Choose Yes, No or Unknown. Record evidence in the shared account/brief.</x:v>
      </x:c>
    </x:row>
    <x:row r="10" ht="36" customHeight="1">
      <x:c r="A10" s="6" t="str">
        <x:v>Buyer requested a rate for a defined load</x:v>
      </x:c>
      <x:c r="B10" s="24" t="str">
        <x:v>Yes</x:v>
      </x:c>
      <x:c r="C10" s="6" t="str">
        <x:v>route</x:v>
      </x:c>
      <x:c r="D10" s="6" t="str">
        <x:v>Choose Yes, No or Unknown. Record evidence in the shared account/brief.</x:v>
      </x:c>
    </x:row>
    <x:row r="11" ht="36" customHeight="1">
      <x:c r="A11" s="6" t="str">
        <x:v>Essential load facts are complete</x:v>
      </x:c>
      <x:c r="B11" s="24" t="str">
        <x:v>Yes</x:v>
      </x:c>
      <x:c r="C11" s="6" t="str">
        <x:v>gate</x:v>
      </x:c>
      <x:c r="D11" s="6" t="str">
        <x:v>Choose Yes, No or Unknown. Record evidence in the shared account/brief.</x:v>
      </x:c>
    </x:row>
    <x:row r="12" ht="36" customHeight="1">
      <x:c r="A12" s="6" t="str">
        <x:v>Payer/ordering entity is identified</x:v>
      </x:c>
      <x:c r="B12" s="24" t="str">
        <x:v>Yes</x:v>
      </x:c>
      <x:c r="C12" s="6" t="str">
        <x:v>gate</x:v>
      </x:c>
      <x:c r="D12" s="6" t="str">
        <x:v>Choose Yes, No or Unknown. Record evidence in the shared account/brief.</x:v>
      </x:c>
    </x:row>
    <x:row r="13" ht="36" customHeight="1">
      <x:c r="A13" s="6" t="str">
        <x:v>Recurring scope needs discussion</x:v>
      </x:c>
      <x:c r="B13" s="24" t="str">
        <x:v>Yes</x:v>
      </x:c>
      <x:c r="C13" s="6" t="str">
        <x:v>route</x:v>
      </x:c>
      <x:c r="D13" s="6" t="str">
        <x:v>Choose Yes, No or Unknown. Record evidence in the shared account/brief.</x:v>
      </x:c>
    </x:row>
    <x:row r="14" ht="36" customHeight="1">
      <x:c r="A14" s="6" t="str">
        <x:v>Relevant sponsor / decision role is present</x:v>
      </x:c>
      <x:c r="B14" s="24" t="str">
        <x:v>Yes</x:v>
      </x:c>
      <x:c r="C14" s="6" t="str">
        <x:v>gate</x:v>
      </x:c>
      <x:c r="D14" s="6" t="str">
        <x:v>Choose Yes, No or Unknown. Record evidence in the shared account/brief.</x:v>
      </x:c>
    </x:row>
    <x:row r="15" ht="36" customHeight="1">
      <x:c r="A15" s="6" t="str">
        <x:v>Buyer knowingly agreed to the meeting</x:v>
      </x:c>
      <x:c r="B15" s="24" t="str">
        <x:v>No</x:v>
      </x:c>
      <x:c r="C15" s="6" t="str">
        <x:v>gate</x:v>
      </x:c>
      <x:c r="D15" s="6" t="str">
        <x:v>Choose Yes, No or Unknown. Record evidence in the shared account/brief.</x:v>
      </x:c>
    </x:row>
    <x:row r="16" ht="24" customHeight="1">
      <x:c r="A16" s="6"/>
      <x:c r="B16" s="6"/>
      <x:c r="C16" s="6"/>
      <x:c r="D16" s="6"/>
    </x:row>
    <x:row r="17" ht="24" customHeight="1">
      <x:c r="A17" s="6"/>
      <x:c r="B17" s="6"/>
      <x:c r="C17" s="6"/>
      <x:c r="D17" s="6"/>
    </x:row>
    <x:row r="18" ht="46" customHeight="1">
      <x:c r="A18" s="6" t="str">
        <x:v>SUGGESTED NEXT WORKFLOW</x:v>
      </x:c>
      <x:c r="B18" s="34" t="str">
        <x:f>IF(COUNTIF(B6:B15,"Yes")+COUNTIF(B6:B15,"No")+COUNTIF(B6:B15,"Unknown")&lt;&gt;10,"Complete all gates",IF(COUNTIF(B6:B8,"No")&gt;0,"STOP / DECLINE",IF(COUNTIF(B6:B8,"Yes")&lt;&gt;3,"HOLD FOR REVIEW",IF(B9="Yes","TENDER ROUTE",IF(B9&lt;&gt;"No","CLARIFY BUYING ROUTE",IF(B10="Yes",IF(AND(B11="Yes",B12="Yes"),"QUOTE DESK","CLARIFY LOAD BRIEF"),IF(B10="Unknown","CLARIFY BUYER REQUEST",IF(AND(B13="Yes",B14="Yes",B15="Yes"),"SCOPING MEETING","NURTURE / CLARIFY"))))))))</x:f>
        <x:v>QUOTE DESK</x:v>
      </x:c>
      <x:c r="C18" s="6"/>
      <x:c r="D18" s="6"/>
    </x:row>
    <x:row r="19" ht="24" customHeight="1">
      <x:c r="A19" s="6"/>
      <x:c r="B19" s="6"/>
      <x:c r="C19" s="6"/>
      <x:c r="D19" s="6"/>
    </x:row>
    <x:row r="20" ht="24" customHeight="1">
      <x:c r="A20" s="6"/>
      <x:c r="B20" s="6"/>
      <x:c r="C20" s="6"/>
      <x:c r="D20" s="6"/>
    </x:row>
    <x:row r="21" ht="24" customHeight="1">
      <x:c r="A21" s="6" t="str">
        <x:v>QUOTE DESK does not confirm a truck or price. SCOPING MEETING does not establish attendance or a sale. TENDER ROUTE means follow the published process. Unknowns stay visible.</x:v>
      </x:c>
      <x:c r="B21" s="6"/>
      <x:c r="C21" s="6"/>
      <x:c r="D21" s="6"/>
    </x:row>
    <x:row r="22" ht="24" customHeight="1">
      <x:c r="A22" s="6"/>
      <x:c r="B22" s="6"/>
      <x:c r="C22" s="6"/>
      <x:c r="D22" s="6"/>
    </x:row>
    <x:row r="23" ht="24" customHeight="1">
      <x:c r="A23" s="6"/>
      <x:c r="B23" s="6"/>
      <x:c r="C23" s="6"/>
      <x:c r="D23" s="6"/>
    </x:row>
    <x:row r="24" ht="24" customHeight="1">
      <x:c r="A24" s="6"/>
      <x:c r="B24" s="6"/>
      <x:c r="C24" s="6"/>
      <x:c r="D24" s="6"/>
    </x:row>
    <x:row r="25" ht="24" customHeight="1">
      <x:c r="A25" s="6"/>
      <x:c r="B25" s="6"/>
      <x:c r="C25" s="6"/>
      <x:c r="D25" s="6"/>
    </x:row>
    <x:row r="26" ht="24" customHeight="1">
      <x:c r="A26" s="6"/>
      <x:c r="B26" s="6"/>
      <x:c r="C26" s="6"/>
      <x:c r="D26" s="6"/>
    </x:row>
    <x:row r="27" ht="24" customHeight="1">
      <x:c r="A27" s="6"/>
      <x:c r="B27" s="6"/>
      <x:c r="C27" s="6"/>
      <x:c r="D27" s="6"/>
    </x:row>
    <x:row r="28" ht="24" customHeight="1">
      <x:c r="A28" s="6"/>
      <x:c r="B28" s="6"/>
      <x:c r="C28" s="6"/>
      <x:c r="D28" s="6"/>
    </x:row>
    <x:row r="29" ht="24" customHeight="1">
      <x:c r="A29" s="6"/>
      <x:c r="B29" s="6"/>
      <x:c r="C29" s="6"/>
      <x:c r="D29" s="6"/>
    </x:row>
    <x:row r="30" ht="24" customHeight="1">
      <x:c r="A30" s="6"/>
      <x:c r="B30" s="6"/>
      <x:c r="C30" s="6"/>
      <x:c r="D30" s="6"/>
    </x:row>
    <x:row r="31" ht="24" customHeight="1">
      <x:c r="A31" s="6"/>
      <x:c r="B31" s="6"/>
      <x:c r="C31" s="6"/>
      <x:c r="D31" s="6"/>
    </x:row>
    <x:row r="32" ht="24" customHeight="1">
      <x:c r="A32" s="6"/>
      <x:c r="B32" s="6"/>
      <x:c r="C32" s="6"/>
      <x:c r="D32" s="6"/>
    </x:row>
    <x:row r="33" ht="24" customHeight="1">
      <x:c r="A33" s="6"/>
      <x:c r="B33" s="6"/>
      <x:c r="C33" s="6"/>
      <x:c r="D33" s="6"/>
    </x:row>
    <x:row r="34" ht="24" customHeight="1">
      <x:c r="A34" s="6"/>
      <x:c r="B34" s="6"/>
      <x:c r="C34" s="6"/>
      <x:c r="D34" s="6"/>
    </x:row>
    <x:row r="35" ht="24" customHeight="1">
      <x:c r="A35" s="6"/>
      <x:c r="B35" s="6"/>
      <x:c r="C35" s="6"/>
      <x:c r="D35" s="6"/>
    </x:row>
    <x:row r="36" ht="24" customHeight="1">
      <x:c r="A36" s="6"/>
      <x:c r="B36" s="6"/>
      <x:c r="C36" s="6"/>
      <x:c r="D36" s="6"/>
    </x:row>
    <x:row r="37" ht="24" customHeight="1">
      <x:c r="A37" s="6"/>
      <x:c r="B37" s="6"/>
      <x:c r="C37" s="6"/>
      <x:c r="D37" s="6"/>
    </x:row>
    <x:row r="38" ht="24" customHeight="1">
      <x:c r="A38" s="6"/>
      <x:c r="B38" s="6"/>
      <x:c r="C38" s="6"/>
      <x:c r="D38" s="6"/>
    </x:row>
    <x:row r="39" ht="24" customHeight="1">
      <x:c r="A39" s="6"/>
      <x:c r="B39" s="6"/>
      <x:c r="C39" s="6"/>
      <x:c r="D39" s="6"/>
    </x:row>
    <x:row r="40" ht="24" customHeight="1">
      <x:c r="A40" s="6"/>
      <x:c r="B40" s="6"/>
      <x:c r="C40" s="6"/>
      <x:c r="D40" s="6"/>
    </x:row>
    <x:row r="41" ht="24" customHeight="1">
      <x:c r="A41" s="6"/>
      <x:c r="B41" s="6"/>
      <x:c r="C41" s="6"/>
      <x:c r="D41" s="6"/>
    </x:row>
    <x:row r="42" ht="24" customHeight="1">
      <x:c r="A42" s="6"/>
      <x:c r="B42" s="6"/>
      <x:c r="C42" s="6"/>
      <x:c r="D42" s="6"/>
    </x:row>
    <x:row r="43" ht="24" customHeight="1">
      <x:c r="A43" s="6"/>
      <x:c r="B43" s="6"/>
      <x:c r="C43" s="6"/>
      <x:c r="D43" s="6"/>
    </x:row>
    <x:row r="44" ht="24" customHeight="1">
      <x:c r="A44" s="6"/>
      <x:c r="B44" s="6"/>
      <x:c r="C44" s="6"/>
      <x:c r="D44" s="6"/>
    </x:row>
    <x:row r="45" ht="24" customHeight="1">
      <x:c r="A45" s="6"/>
      <x:c r="B45" s="6"/>
      <x:c r="C45" s="6"/>
      <x:c r="D45" s="6"/>
    </x:row>
    <x:row r="46" ht="24" customHeight="1">
      <x:c r="A46" s="6"/>
      <x:c r="B46" s="6"/>
      <x:c r="C46" s="6"/>
      <x:c r="D46" s="6"/>
    </x:row>
    <x:row r="47" ht="24" customHeight="1">
      <x:c r="A47" s="6"/>
      <x:c r="B47" s="6"/>
      <x:c r="C47" s="6"/>
      <x:c r="D47" s="6"/>
    </x:row>
    <x:row r="48" ht="24" customHeight="1">
      <x:c r="A48" s="6"/>
      <x:c r="B48" s="6"/>
      <x:c r="C48" s="6"/>
      <x:c r="D48" s="6"/>
    </x:row>
    <x:row r="49" ht="24" customHeight="1">
      <x:c r="A49" s="6"/>
      <x:c r="B49" s="6"/>
      <x:c r="C49" s="6"/>
      <x:c r="D49" s="6"/>
    </x:row>
    <x:row r="50" ht="24" customHeight="1">
      <x:c r="A50" s="6"/>
      <x:c r="B50" s="6"/>
      <x:c r="C50" s="6"/>
      <x:c r="D50" s="6"/>
    </x:row>
  </x:sheetData>
  <x:mergeCells>
    <x:mergeCell ref="A1:D1"/>
    <x:mergeCell ref="A2:D2"/>
    <x:mergeCell ref="A21:D23"/>
  </x:mergeCells>
  <x:dataValidations count="1">
    <x:dataValidation type="list" sqref="B6:B15">
      <x:formula1>"Yes,No,Unknown"</x:formula1>
    </x:dataValidation>
  </x:dataValidations>
  <x:pageMargins left="0.7" right="0.7" top="0.75" bottom="0.75" header="0.3" footer="0.3"/>
</x:worksheet>
</file>

<file path=xl/worksheets/sheet12.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7" hidden="0" customWidth="1"/>
    <x:col min="2" max="2" width="26" hidden="0" customWidth="1"/>
    <x:col min="3" max="3" width="17" hidden="0" customWidth="1"/>
    <x:col min="4" max="4" width="58" hidden="0" customWidth="1"/>
  </x:cols>
  <x:sheetData>
    <x:row r="1" ht="38" customHeight="1">
      <x:c r="A1" s="9" t="str">
        <x:v>Tender bid/no-bid review</x:v>
      </x:c>
      <x:c r="B1" s="9"/>
      <x:c r="C1" s="9"/>
      <x:c r="D1" s="9"/>
    </x:row>
    <x:row r="2" ht="38" customHeight="1">
      <x:c r="A2" s="12" t="str">
        <x:v>A failed mandatory requirement stops the pursuit. A checklist is not legal eligibility or permission to submit.</x:v>
      </x:c>
      <x:c r="B2" s="12"/>
      <x:c r="C2" s="12"/>
      <x:c r="D2" s="12"/>
    </x:row>
    <x:row r="3" ht="24" customHeight="1">
      <x:c r="A3" s="6"/>
      <x:c r="B3" s="6"/>
      <x:c r="C3" s="6"/>
      <x:c r="D3" s="6"/>
    </x:row>
    <x:row r="4" ht="24" customHeight="1">
      <x:c r="A4" s="6"/>
      <x:c r="B4" s="6"/>
      <x:c r="C4" s="6"/>
      <x:c r="D4" s="6"/>
    </x:row>
    <x:row r="5" ht="32" customHeight="1">
      <x:c r="A5" s="15" t="str">
        <x:v>INPUT / OUTPUT</x:v>
      </x:c>
      <x:c r="B5" s="15" t="str">
        <x:v>VALUE</x:v>
      </x:c>
      <x:c r="C5" s="15" t="str">
        <x:v>UNIT</x:v>
      </x:c>
      <x:c r="D5" s="15" t="str">
        <x:v>SOURCE / INTERPRETATION</x:v>
      </x:c>
    </x:row>
    <x:row r="6" ht="36" customHeight="1">
      <x:c r="A6" s="6" t="str">
        <x:v>Scope / lane / cargo</x:v>
      </x:c>
      <x:c r="B6" s="24" t="str">
        <x:v>Unknown</x:v>
      </x:c>
      <x:c r="C6" s="6" t="str">
        <x:v>gate</x:v>
      </x:c>
      <x:c r="D6" s="6" t="str">
        <x:v>Enter actual clause, document, owner and status in your controlled bid file.</x:v>
      </x:c>
    </x:row>
    <x:row r="7" ht="36" customHeight="1">
      <x:c r="A7" s="6" t="str">
        <x:v>Eligible bidding entity</x:v>
      </x:c>
      <x:c r="B7" s="24" t="str">
        <x:v>Unknown</x:v>
      </x:c>
      <x:c r="C7" s="6" t="str">
        <x:v>gate</x:v>
      </x:c>
      <x:c r="D7" s="6" t="str">
        <x:v>Enter actual clause, document, owner and status in your controlled bid file.</x:v>
      </x:c>
    </x:row>
    <x:row r="8" ht="36" customHeight="1">
      <x:c r="A8" s="6" t="str">
        <x:v>Required experience and finance</x:v>
      </x:c>
      <x:c r="B8" s="24" t="str">
        <x:v>Unknown</x:v>
      </x:c>
      <x:c r="C8" s="6" t="str">
        <x:v>gate</x:v>
      </x:c>
      <x:c r="D8" s="6" t="str">
        <x:v>Enter actual clause, document, owner and status in your controlled bid file.</x:v>
      </x:c>
    </x:row>
    <x:row r="9" ht="36" customHeight="1">
      <x:c r="A9" s="6" t="str">
        <x:v>Permitted vehicle/supply basis</x:v>
      </x:c>
      <x:c r="B9" s="24" t="str">
        <x:v>Unknown</x:v>
      </x:c>
      <x:c r="C9" s="6" t="str">
        <x:v>gate</x:v>
      </x:c>
      <x:c r="D9" s="6" t="str">
        <x:v>Enter actual clause, document, owner and status in your controlled bid file.</x:v>
      </x:c>
    </x:row>
    <x:row r="10" ht="36" customHeight="1">
      <x:c r="A10" s="6" t="str">
        <x:v>Securities and mobilisation cash</x:v>
      </x:c>
      <x:c r="B10" s="24" t="str">
        <x:v>Unknown</x:v>
      </x:c>
      <x:c r="C10" s="6" t="str">
        <x:v>gate</x:v>
      </x:c>
      <x:c r="D10" s="6" t="str">
        <x:v>Enter actual clause, document, owner and status in your controlled bid file.</x:v>
      </x:c>
    </x:row>
    <x:row r="11" ht="36" customHeight="1">
      <x:c r="A11" s="6" t="str">
        <x:v>Liability and penalties accepted</x:v>
      </x:c>
      <x:c r="B11" s="24" t="str">
        <x:v>Unknown</x:v>
      </x:c>
      <x:c r="C11" s="6" t="str">
        <x:v>gate</x:v>
      </x:c>
      <x:c r="D11" s="6" t="str">
        <x:v>Enter actual clause, document, owner and status in your controlled bid file.</x:v>
      </x:c>
    </x:row>
    <x:row r="12" ht="36" customHeight="1">
      <x:c r="A12" s="6" t="str">
        <x:v>Permitted delivery / partner model</x:v>
      </x:c>
      <x:c r="B12" s="24" t="str">
        <x:v>Unknown</x:v>
      </x:c>
      <x:c r="C12" s="6" t="str">
        <x:v>gate</x:v>
      </x:c>
      <x:c r="D12" s="6" t="str">
        <x:v>Enter actual clause, document, owner and status in your controlled bid file.</x:v>
      </x:c>
    </x:row>
    <x:row r="13" ht="36" customHeight="1">
      <x:c r="A13" s="6" t="str">
        <x:v>Authorised signatory / digital signature</x:v>
      </x:c>
      <x:c r="B13" s="24" t="str">
        <x:v>Unknown</x:v>
      </x:c>
      <x:c r="C13" s="6" t="str">
        <x:v>gate</x:v>
      </x:c>
      <x:c r="D13" s="6" t="str">
        <x:v>Enter actual clause, document, owner and status in your controlled bid file.</x:v>
      </x:c>
    </x:row>
    <x:row r="14" ht="36" customHeight="1">
      <x:c r="A14" s="6" t="str">
        <x:v>Current tender and corrigenda checked</x:v>
      </x:c>
      <x:c r="B14" s="24" t="str">
        <x:v>Unknown</x:v>
      </x:c>
      <x:c r="C14" s="6" t="str">
        <x:v>gate</x:v>
      </x:c>
      <x:c r="D14" s="6" t="str">
        <x:v>Enter actual clause, document, owner and status in your controlled bid file.</x:v>
      </x:c>
    </x:row>
    <x:row r="15" ht="36" customHeight="1">
      <x:c r="A15" s="6" t="str">
        <x:v>Operations and finance approval</x:v>
      </x:c>
      <x:c r="B15" s="24" t="str">
        <x:v>Unknown</x:v>
      </x:c>
      <x:c r="C15" s="6" t="str">
        <x:v>gate</x:v>
      </x:c>
      <x:c r="D15" s="6" t="str">
        <x:v>Enter actual clause, document, owner and status in your controlled bid file.</x:v>
      </x:c>
    </x:row>
    <x:row r="16" ht="36" customHeight="1">
      <x:c r="A16" s="6" t="str">
        <x:v>Feasible time to submit</x:v>
      </x:c>
      <x:c r="B16" s="24" t="str">
        <x:v>Unknown</x:v>
      </x:c>
      <x:c r="C16" s="6" t="str">
        <x:v>gate</x:v>
      </x:c>
      <x:c r="D16" s="6" t="str">
        <x:v>Enter actual clause, document, owner and status in your controlled bid file.</x:v>
      </x:c>
    </x:row>
    <x:row r="17" ht="24" customHeight="1">
      <x:c r="A17" s="6"/>
      <x:c r="B17" s="6"/>
      <x:c r="C17" s="6"/>
      <x:c r="D17" s="6"/>
    </x:row>
    <x:row r="18" ht="24" customHeight="1">
      <x:c r="A18" s="6"/>
      <x:c r="B18" s="6"/>
      <x:c r="C18" s="6"/>
      <x:c r="D18" s="6"/>
    </x:row>
    <x:row r="19" ht="46" customHeight="1">
      <x:c r="A19" s="6" t="str">
        <x:v>BID REVIEW STATUS</x:v>
      </x:c>
      <x:c r="B19" s="34" t="str">
        <x:f>IF(COUNTIF(B6:B16,"No")&gt;0,"DO NOT BID",IF(COUNTIF(B6:B16,"Yes")=11,"READY FOR BID-OWNER RELEASE","HOLD / EVIDENCE MISSING"))</x:f>
        <x:v>HOLD / EVIDENCE MISSING</x:v>
      </x:c>
      <x:c r="C19" s="6"/>
      <x:c r="D19" s="6"/>
    </x:row>
    <x:row r="20" ht="24" customHeight="1">
      <x:c r="A20" s="6"/>
      <x:c r="B20" s="6"/>
      <x:c r="C20" s="6"/>
      <x:c r="D20" s="6"/>
    </x:row>
    <x:row r="21" ht="24" customHeight="1">
      <x:c r="A21" s="6"/>
      <x:c r="B21" s="6"/>
      <x:c r="C21" s="6"/>
      <x:c r="D21" s="6"/>
    </x:row>
    <x:row r="22" ht="24" customHeight="1">
      <x:c r="A22" s="6" t="str">
        <x:v>Use actual tender clauses, not a generic assumption. Check scope, exemptions, deadlines and submission receipts through the stated route. Never borrow credentials or imply off-process access. Public references: S03-S06.</x:v>
      </x:c>
      <x:c r="B22" s="6"/>
      <x:c r="C22" s="6"/>
      <x:c r="D22" s="6"/>
    </x:row>
    <x:row r="23" ht="24" customHeight="1">
      <x:c r="A23" s="6"/>
      <x:c r="B23" s="6"/>
      <x:c r="C23" s="6"/>
      <x:c r="D23" s="6"/>
    </x:row>
    <x:row r="24" ht="24" customHeight="1">
      <x:c r="A24" s="6"/>
      <x:c r="B24" s="6"/>
      <x:c r="C24" s="6"/>
      <x:c r="D24" s="6"/>
    </x:row>
    <x:row r="25" ht="24" customHeight="1">
      <x:c r="A25" s="6"/>
      <x:c r="B25" s="6"/>
      <x:c r="C25" s="6"/>
      <x:c r="D25" s="6"/>
    </x:row>
    <x:row r="26" ht="24" customHeight="1">
      <x:c r="A26" s="6"/>
      <x:c r="B26" s="6"/>
      <x:c r="C26" s="6"/>
      <x:c r="D26" s="6"/>
    </x:row>
    <x:row r="27" ht="24" customHeight="1">
      <x:c r="A27" s="6"/>
      <x:c r="B27" s="6"/>
      <x:c r="C27" s="6"/>
      <x:c r="D27" s="6"/>
    </x:row>
    <x:row r="28" ht="24" customHeight="1">
      <x:c r="A28" s="6"/>
      <x:c r="B28" s="6"/>
      <x:c r="C28" s="6"/>
      <x:c r="D28" s="6"/>
    </x:row>
    <x:row r="29" ht="24" customHeight="1">
      <x:c r="A29" s="6"/>
      <x:c r="B29" s="6"/>
      <x:c r="C29" s="6"/>
      <x:c r="D29" s="6"/>
    </x:row>
    <x:row r="30" ht="24" customHeight="1">
      <x:c r="A30" s="6"/>
      <x:c r="B30" s="6"/>
      <x:c r="C30" s="6"/>
      <x:c r="D30" s="6"/>
    </x:row>
    <x:row r="31" ht="24" customHeight="1">
      <x:c r="A31" s="6"/>
      <x:c r="B31" s="6"/>
      <x:c r="C31" s="6"/>
      <x:c r="D31" s="6"/>
    </x:row>
    <x:row r="32" ht="24" customHeight="1">
      <x:c r="A32" s="6"/>
      <x:c r="B32" s="6"/>
      <x:c r="C32" s="6"/>
      <x:c r="D32" s="6"/>
    </x:row>
    <x:row r="33" ht="24" customHeight="1">
      <x:c r="A33" s="6"/>
      <x:c r="B33" s="6"/>
      <x:c r="C33" s="6"/>
      <x:c r="D33" s="6"/>
    </x:row>
    <x:row r="34" ht="24" customHeight="1">
      <x:c r="A34" s="6"/>
      <x:c r="B34" s="6"/>
      <x:c r="C34" s="6"/>
      <x:c r="D34" s="6"/>
    </x:row>
    <x:row r="35" ht="24" customHeight="1">
      <x:c r="A35" s="6"/>
      <x:c r="B35" s="6"/>
      <x:c r="C35" s="6"/>
      <x:c r="D35" s="6"/>
    </x:row>
    <x:row r="36" ht="24" customHeight="1">
      <x:c r="A36" s="6"/>
      <x:c r="B36" s="6"/>
      <x:c r="C36" s="6"/>
      <x:c r="D36" s="6"/>
    </x:row>
    <x:row r="37" ht="24" customHeight="1">
      <x:c r="A37" s="6"/>
      <x:c r="B37" s="6"/>
      <x:c r="C37" s="6"/>
      <x:c r="D37" s="6"/>
    </x:row>
    <x:row r="38" ht="24" customHeight="1">
      <x:c r="A38" s="6"/>
      <x:c r="B38" s="6"/>
      <x:c r="C38" s="6"/>
      <x:c r="D38" s="6"/>
    </x:row>
    <x:row r="39" ht="24" customHeight="1">
      <x:c r="A39" s="6"/>
      <x:c r="B39" s="6"/>
      <x:c r="C39" s="6"/>
      <x:c r="D39" s="6"/>
    </x:row>
    <x:row r="40" ht="24" customHeight="1">
      <x:c r="A40" s="6"/>
      <x:c r="B40" s="6"/>
      <x:c r="C40" s="6"/>
      <x:c r="D40" s="6"/>
    </x:row>
    <x:row r="41" ht="24" customHeight="1">
      <x:c r="A41" s="6"/>
      <x:c r="B41" s="6"/>
      <x:c r="C41" s="6"/>
      <x:c r="D41" s="6"/>
    </x:row>
    <x:row r="42" ht="24" customHeight="1">
      <x:c r="A42" s="6"/>
      <x:c r="B42" s="6"/>
      <x:c r="C42" s="6"/>
      <x:c r="D42" s="6"/>
    </x:row>
    <x:row r="43" ht="24" customHeight="1">
      <x:c r="A43" s="6"/>
      <x:c r="B43" s="6"/>
      <x:c r="C43" s="6"/>
      <x:c r="D43" s="6"/>
    </x:row>
    <x:row r="44" ht="24" customHeight="1">
      <x:c r="A44" s="6"/>
      <x:c r="B44" s="6"/>
      <x:c r="C44" s="6"/>
      <x:c r="D44" s="6"/>
    </x:row>
    <x:row r="45" ht="24" customHeight="1">
      <x:c r="A45" s="6"/>
      <x:c r="B45" s="6"/>
      <x:c r="C45" s="6"/>
      <x:c r="D45" s="6"/>
    </x:row>
    <x:row r="46" ht="24" customHeight="1">
      <x:c r="A46" s="6"/>
      <x:c r="B46" s="6"/>
      <x:c r="C46" s="6"/>
      <x:c r="D46" s="6"/>
    </x:row>
    <x:row r="47" ht="24" customHeight="1">
      <x:c r="A47" s="6"/>
      <x:c r="B47" s="6"/>
      <x:c r="C47" s="6"/>
      <x:c r="D47" s="6"/>
    </x:row>
    <x:row r="48" ht="24" customHeight="1">
      <x:c r="A48" s="6"/>
      <x:c r="B48" s="6"/>
      <x:c r="C48" s="6"/>
      <x:c r="D48" s="6"/>
    </x:row>
    <x:row r="49" ht="24" customHeight="1">
      <x:c r="A49" s="6"/>
      <x:c r="B49" s="6"/>
      <x:c r="C49" s="6"/>
      <x:c r="D49" s="6"/>
    </x:row>
    <x:row r="50" ht="24" customHeight="1">
      <x:c r="A50" s="6"/>
      <x:c r="B50" s="6"/>
      <x:c r="C50" s="6"/>
      <x:c r="D50" s="6"/>
    </x:row>
  </x:sheetData>
  <x:mergeCells>
    <x:mergeCell ref="A1:D1"/>
    <x:mergeCell ref="A2:D2"/>
    <x:mergeCell ref="A22:D24"/>
  </x:mergeCells>
  <x:dataValidations count="1">
    <x:dataValidation type="list" sqref="B6:B16">
      <x:formula1>"Yes,No,Unknown"</x:formula1>
    </x:dataValidation>
  </x:dataValidations>
  <x:pageMargins left="0.7" right="0.7" top="0.75" bottom="0.75" header="0.3" footer="0.3"/>
</x:worksheet>
</file>

<file path=xl/worksheets/sheet13.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7" hidden="0" customWidth="1"/>
    <x:col min="2" max="2" width="26" hidden="0" customWidth="1"/>
    <x:col min="3" max="3" width="17" hidden="0" customWidth="1"/>
    <x:col min="4" max="4" width="58" hidden="0" customWidth="1"/>
  </x:cols>
  <x:sheetData>
    <x:row r="1" ht="38" customHeight="1">
      <x:c r="A1" s="9" t="str">
        <x:v>One-load contribution: two costing bases</x:v>
      </x:c>
      <x:c r="B1" s="9"/>
      <x:c r="C1" s="9"/>
      <x:c r="D1" s="9"/>
    </x:row>
    <x:row r="2" ht="38" customHeight="1">
      <x:c r="A2" s="12" t="str">
        <x:v>All figures are fictional INR examples. Not market prices, a quote, net profit or tax advice.</x:v>
      </x:c>
      <x:c r="B2" s="12"/>
      <x:c r="C2" s="12"/>
      <x:c r="D2" s="12"/>
    </x:row>
    <x:row r="3" ht="24" customHeight="1">
      <x:c r="A3" s="6"/>
      <x:c r="B3" s="6"/>
      <x:c r="C3" s="6"/>
      <x:c r="D3" s="6"/>
    </x:row>
    <x:row r="4" ht="24" customHeight="1">
      <x:c r="A4" s="6"/>
      <x:c r="B4" s="6"/>
      <x:c r="C4" s="6"/>
      <x:c r="D4" s="6"/>
    </x:row>
    <x:row r="5" ht="32" customHeight="1">
      <x:c r="A5" s="15" t="str">
        <x:v>INPUT / OUTPUT</x:v>
      </x:c>
      <x:c r="B5" s="15" t="str">
        <x:v>VALUE</x:v>
      </x:c>
      <x:c r="C5" s="15" t="str">
        <x:v>UNIT</x:v>
      </x:c>
      <x:c r="D5" s="15" t="str">
        <x:v>SOURCE / INTERPRETATION</x:v>
      </x:c>
    </x:row>
    <x:row r="6" ht="36" customHeight="1">
      <x:c r="A6" s="6" t="str">
        <x:v>Cost model</x:v>
      </x:c>
      <x:c r="B6" s="24" t="str">
        <x:v>Subcontracted</x:v>
      </x:c>
      <x:c r="C6" s="6" t="str">
        <x:v>selection</x:v>
      </x:c>
      <x:c r="D6" s="6" t="str">
        <x:v>Select Subcontracted OR Owned; do not double count.</x:v>
      </x:c>
    </x:row>
    <x:row r="7" ht="36" customHeight="1">
      <x:c r="A7" s="6" t="str">
        <x:v>Customer freight, ex tax</x:v>
      </x:c>
      <x:c r="B7" s="29" t="n">
        <x:v>36000</x:v>
      </x:c>
      <x:c r="C7" s="6" t="str">
        <x:v>INR / load</x:v>
      </x:c>
      <x:c r="D7" s="6" t="str">
        <x:v>Fictional example. Replace with actual accepted scope.</x:v>
      </x:c>
    </x:row>
    <x:row r="8" ht="36" customHeight="1">
      <x:c r="A8" s="6" t="str">
        <x:v>Carrier buy rate, all agreed carriage</x:v>
      </x:c>
      <x:c r="B8" s="29" t="n">
        <x:v>30000</x:v>
      </x:c>
      <x:c r="C8" s="6" t="str">
        <x:v>INR / load</x:v>
      </x:c>
      <x:c r="D8" s="6" t="str">
        <x:v>Subcontracted only. Confirm included fuel, toll, driver and vehicle cost.</x:v>
      </x:c>
    </x:row>
    <x:row r="9" ht="36" customHeight="1">
      <x:c r="A9" s="6" t="str">
        <x:v>Loaded distance</x:v>
      </x:c>
      <x:c r="B9" s="36" t="n">
        <x:v>320</x:v>
      </x:c>
      <x:c r="C9" s="6" t="str">
        <x:v>km / cycle</x:v>
      </x:c>
      <x:c r="D9" s="6" t="str">
        <x:v>Owned only. Include all real movements.</x:v>
      </x:c>
    </x:row>
    <x:row r="10" ht="36" customHeight="1">
      <x:c r="A10" s="6" t="str">
        <x:v>Empty / reposition distance</x:v>
      </x:c>
      <x:c r="B10" s="36" t="n">
        <x:v>120</x:v>
      </x:c>
      <x:c r="C10" s="6" t="str">
        <x:v>km / cycle</x:v>
      </x:c>
      <x:c r="D10" s="6" t="str">
        <x:v>Owned only. No speculative backhaul income.</x:v>
      </x:c>
    </x:row>
    <x:row r="11" ht="36" customHeight="1">
      <x:c r="A11" s="6" t="str">
        <x:v>Fuel efficiency</x:v>
      </x:c>
      <x:c r="B11" s="36" t="n">
        <x:v>3.5</x:v>
      </x:c>
      <x:c r="C11" s="6" t="str">
        <x:v>km / litre</x:v>
      </x:c>
      <x:c r="D11" s="6" t="str">
        <x:v>Fictional. Use actual vehicle/load efficiency.</x:v>
      </x:c>
    </x:row>
    <x:row r="12" ht="36" customHeight="1">
      <x:c r="A12" s="6" t="str">
        <x:v>Diesel price</x:v>
      </x:c>
      <x:c r="B12" s="29" t="n">
        <x:v>95</x:v>
      </x:c>
      <x:c r="C12" s="6" t="str">
        <x:v>INR / litre</x:v>
      </x:c>
      <x:c r="D12" s="6" t="str">
        <x:v>Fictional, not a current fuel quote.</x:v>
      </x:c>
    </x:row>
    <x:row r="13" ht="36" customHeight="1">
      <x:c r="A13" s="6" t="str">
        <x:v>Tolls</x:v>
      </x:c>
      <x:c r="B13" s="29" t="n">
        <x:v>1800</x:v>
      </x:c>
      <x:c r="C13" s="6" t="str">
        <x:v>INR / cycle</x:v>
      </x:c>
      <x:c r="D13" s="6" t="str">
        <x:v>Owned only.</x:v>
      </x:c>
    </x:row>
    <x:row r="14" ht="36" customHeight="1">
      <x:c r="A14" s="6" t="str">
        <x:v>Driver / trip allowances</x:v>
      </x:c>
      <x:c r="B14" s="29" t="n">
        <x:v>1500</x:v>
      </x:c>
      <x:c r="C14" s="6" t="str">
        <x:v>INR / cycle</x:v>
      </x:c>
      <x:c r="D14" s="6" t="str">
        <x:v>Owned only.</x:v>
      </x:c>
    </x:row>
    <x:row r="15" ht="36" customHeight="1">
      <x:c r="A15" s="6" t="str">
        <x:v>Maintenance allowance</x:v>
      </x:c>
      <x:c r="B15" s="29" t="n">
        <x:v>2</x:v>
      </x:c>
      <x:c r="C15" s="6" t="str">
        <x:v>INR / km</x:v>
      </x:c>
      <x:c r="D15" s="6" t="str">
        <x:v>Owned only.</x:v>
      </x:c>
    </x:row>
    <x:row r="16" ht="36" customHeight="1">
      <x:c r="A16" s="6" t="str">
        <x:v>Vehicle allocation</x:v>
      </x:c>
      <x:c r="B16" s="29" t="n">
        <x:v>2000</x:v>
      </x:c>
      <x:c r="C16" s="6" t="str">
        <x:v>INR / cycle</x:v>
      </x:c>
      <x:c r="D16" s="6" t="str">
        <x:v>Owned only. Document allocation; common overhead excluded.</x:v>
      </x:c>
    </x:row>
    <x:row r="17" ht="36" customHeight="1">
      <x:c r="A17" s="6" t="str">
        <x:v>Extra handling not included</x:v>
      </x:c>
      <x:c r="B17" s="29" t="n">
        <x:v>500</x:v>
      </x:c>
      <x:c r="C17" s="6" t="str">
        <x:v>INR / load</x:v>
      </x:c>
      <x:c r="D17" s="6" t="str">
        <x:v>Only extras not already in the carriage cost.</x:v>
      </x:c>
    </x:row>
    <x:row r="18" ht="36" customHeight="1">
      <x:c r="A18" s="6" t="str">
        <x:v>Direct dispatch / admin</x:v>
      </x:c>
      <x:c r="B18" s="29" t="n">
        <x:v>300</x:v>
      </x:c>
      <x:c r="C18" s="6" t="str">
        <x:v>INR / load</x:v>
      </x:c>
      <x:c r="D18" s="6" t="str">
        <x:v>Direct work only. Do not subtract the same cost again.</x:v>
      </x:c>
    </x:row>
    <x:row r="19" ht="36" customHeight="1">
      <x:c r="A19" s="6" t="str">
        <x:v>Extra waiting / other not included</x:v>
      </x:c>
      <x:c r="B19" s="29" t="n">
        <x:v>0</x:v>
      </x:c>
      <x:c r="C19" s="6" t="str">
        <x:v>INR / load</x:v>
      </x:c>
      <x:c r="D19" s="6" t="str">
        <x:v>Add expected direct exceptions you actually bear.</x:v>
      </x:c>
    </x:row>
    <x:row r="20" ht="36" customHeight="1">
      <x:c r="A20" s="6" t="str">
        <x:v>Claims / deductions allowance</x:v>
      </x:c>
      <x:c r="B20" s="29" t="n">
        <x:v>400</x:v>
      </x:c>
      <x:c r="C20" s="6" t="str">
        <x:v>INR / load</x:v>
      </x:c>
      <x:c r="D20" s="6" t="str">
        <x:v>Planning expense; not an immediate cash outflow.</x:v>
      </x:c>
    </x:row>
    <x:row r="21" ht="36" customHeight="1">
      <x:c r="A21" s="6" t="str">
        <x:v>Target contribution margin</x:v>
      </x:c>
      <x:c r="B21" s="38" t="n">
        <x:v>0.15</x:v>
      </x:c>
      <x:c r="C21" s="6" t="str">
        <x:v>share of revenue</x:v>
      </x:c>
      <x:c r="D21" s="6" t="str">
        <x:v>An internal hurdle, not a market rate.</x:v>
      </x:c>
    </x:row>
    <x:row r="22" ht="24" customHeight="1">
      <x:c r="A22" s="6"/>
      <x:c r="B22" s="6"/>
      <x:c r="C22" s="6"/>
      <x:c r="D22" s="6"/>
    </x:row>
    <x:row r="23" ht="34" customHeight="1">
      <x:c r="A23" s="6" t="str">
        <x:v>INPUT CHECK</x:v>
      </x:c>
      <x:c r="B23" s="34" t="str">
        <x:f>IF(AND(B6&lt;&gt;"Subcontracted",B6&lt;&gt;"Owned"),"Select cost model",IF(COUNT(B7,B17:B21)&lt;&gt;6,"Complete inputs",IF(OR(MIN(B7,B17:B21)&lt;0,B21&gt;=1),"Review nonnegative inputs / margin",IF(B6="Subcontracted",IF(COUNT(B8)&lt;&gt;1,"Enter carrier rate",IF(B8&lt;0,"Review carrier rate","Ready")),IF(COUNT(B9:B16)&lt;&gt;8,"Complete owned inputs",IF(OR(MIN(B9:B16)&lt;0,B11&lt;=0),"Review owned inputs","Ready"))))))</x:f>
        <x:v>Ready</x:v>
      </x:c>
      <x:c r="C23" s="6"/>
      <x:c r="D23" s="6"/>
    </x:row>
    <x:row r="24" ht="34" customHeight="1">
      <x:c r="A24" s="6" t="str">
        <x:v>Total owned-cycle distance</x:v>
      </x:c>
      <x:c r="B24" s="70" t="n">
        <x:f>IF(B23&lt;&gt;"Ready","",IF(B6="Owned",SUM(B9:B10),0))</x:f>
        <x:v>0</x:v>
      </x:c>
      <x:c r="C24" s="6" t="str">
        <x:v>km</x:v>
      </x:c>
      <x:c r="D24" s="6"/>
    </x:row>
    <x:row r="25" ht="34" customHeight="1">
      <x:c r="A25" s="6" t="str">
        <x:v>Owned operating cost</x:v>
      </x:c>
      <x:c r="B25" s="40" t="n">
        <x:f>IF(B23&lt;&gt;"Ready","",IF(B6="Owned",B24/B11*B12+B13+B14+B24*B15+B16,0))</x:f>
        <x:v>0</x:v>
      </x:c>
      <x:c r="C25" s="6" t="str">
        <x:v>INR</x:v>
      </x:c>
      <x:c r="D25" s="6"/>
    </x:row>
    <x:row r="26" ht="34" customHeight="1">
      <x:c r="A26" s="6" t="str">
        <x:v>Selected base carriage cost</x:v>
      </x:c>
      <x:c r="B26" s="40" t="n">
        <x:f>IF(B23&lt;&gt;"Ready","",IF(B6="Subcontracted",B8,B25))</x:f>
        <x:v>30000</x:v>
      </x:c>
      <x:c r="C26" s="6" t="str">
        <x:v>INR</x:v>
      </x:c>
      <x:c r="D26" s="6"/>
    </x:row>
    <x:row r="27" ht="45" customHeight="1">
      <x:c r="A27" s="6" t="str">
        <x:v>Operating cost before risk allowance</x:v>
      </x:c>
      <x:c r="B27" s="40" t="n">
        <x:f>IF(B23&lt;&gt;"Ready","",B26+SUM(B17:B19))</x:f>
        <x:v>30800</x:v>
      </x:c>
      <x:c r="C27" s="6" t="str">
        <x:v>INR</x:v>
      </x:c>
      <x:c r="D27" s="6" t="str">
        <x:v>Not automatically cash paid. Owned-vehicle allocations may be noncash; model actual payments separately.</x:v>
      </x:c>
    </x:row>
    <x:row r="28" ht="34" customHeight="1">
      <x:c r="A28" s="6" t="str">
        <x:v>Total cost incl. risk allowance</x:v>
      </x:c>
      <x:c r="B28" s="40" t="n">
        <x:f>IF(B23&lt;&gt;"Ready","",B27+B20)</x:f>
        <x:v>31200</x:v>
      </x:c>
      <x:c r="C28" s="6" t="str">
        <x:v>INR</x:v>
      </x:c>
      <x:c r="D28" s="6"/>
    </x:row>
    <x:row r="29" ht="34" customHeight="1">
      <x:c r="A29" s="6" t="str">
        <x:v>Direct contribution</x:v>
      </x:c>
      <x:c r="B29" s="40" t="n">
        <x:f>IF(B23&lt;&gt;"Ready","",B7-B28)</x:f>
        <x:v>4800</x:v>
      </x:c>
      <x:c r="C29" s="6" t="str">
        <x:v>INR</x:v>
      </x:c>
      <x:c r="D29" s="6"/>
    </x:row>
    <x:row r="30" ht="34" customHeight="1">
      <x:c r="A30" s="6" t="str">
        <x:v>Contribution margin</x:v>
      </x:c>
      <x:c r="B30" s="42" t="n">
        <x:f>IF(B23&lt;&gt;"Ready","",IF(B7=0,"N/A",B29/B7))</x:f>
        <x:v>0.13333333333333333</x:v>
      </x:c>
      <x:c r="C30" s="6" t="str">
        <x:v>share</x:v>
      </x:c>
      <x:c r="D30" s="6"/>
    </x:row>
    <x:row r="31" ht="34" customHeight="1">
      <x:c r="A31" s="6" t="str">
        <x:v>Rate at target margin</x:v>
      </x:c>
      <x:c r="B31" s="40" t="n">
        <x:f>IF(B23&lt;&gt;"Ready","",B28/(1-B21))</x:f>
        <x:v>36705.882352941175</x:v>
      </x:c>
      <x:c r="C31" s="6" t="str">
        <x:v>INR</x:v>
      </x:c>
      <x:c r="D31" s="6"/>
    </x:row>
    <x:row r="32" ht="34" customHeight="1">
      <x:c r="A32" s="6" t="str">
        <x:v>Gap to internal rate hurdle</x:v>
      </x:c>
      <x:c r="B32" s="40" t="n">
        <x:f>IF(B23&lt;&gt;"Ready","",MAX(0,B31-B7))</x:f>
        <x:v>705.8823529411748</x:v>
      </x:c>
      <x:c r="C32" s="6" t="str">
        <x:v>INR</x:v>
      </x:c>
      <x:c r="D32" s="6"/>
    </x:row>
    <x:row r="33" ht="24" customHeight="1">
      <x:c r="A33" s="6"/>
      <x:c r="B33" s="6"/>
      <x:c r="C33" s="6"/>
      <x:c r="D33" s="6"/>
    </x:row>
    <x:row r="34" ht="24" customHeight="1">
      <x:c r="A34" s="6"/>
      <x:c r="B34" s="6"/>
      <x:c r="C34" s="6"/>
      <x:c r="D34" s="6"/>
    </x:row>
    <x:row r="35" ht="24" customHeight="1">
      <x:c r="A35" s="6" t="str">
        <x:v>Direct contribution is not net profit. Common overhead, financing, tax, bad debt beyond the allowance and unmodelled cost are excluded. The allowance is planning expense, not cash paid today. The Owned model includes empty distance but no hoped-for return-load revenue.</x:v>
      </x:c>
      <x:c r="B35" s="6"/>
      <x:c r="C35" s="6"/>
      <x:c r="D35" s="6"/>
    </x:row>
    <x:row r="36" ht="24" customHeight="1">
      <x:c r="A36" s="6"/>
      <x:c r="B36" s="6"/>
      <x:c r="C36" s="6"/>
      <x:c r="D36" s="6"/>
    </x:row>
    <x:row r="37" ht="24" customHeight="1">
      <x:c r="A37" s="6"/>
      <x:c r="B37" s="6"/>
      <x:c r="C37" s="6"/>
      <x:c r="D37" s="6"/>
    </x:row>
    <x:row r="38" ht="24" customHeight="1">
      <x:c r="A38" s="6"/>
      <x:c r="B38" s="6"/>
      <x:c r="C38" s="6"/>
      <x:c r="D38" s="6"/>
    </x:row>
    <x:row r="39" ht="24" customHeight="1">
      <x:c r="A39" s="6"/>
      <x:c r="B39" s="6"/>
      <x:c r="C39" s="6"/>
      <x:c r="D39" s="6"/>
    </x:row>
    <x:row r="40" ht="24" customHeight="1">
      <x:c r="A40" s="6"/>
      <x:c r="B40" s="6"/>
      <x:c r="C40" s="6"/>
      <x:c r="D40" s="6"/>
    </x:row>
    <x:row r="41" ht="24" customHeight="1">
      <x:c r="A41" s="6"/>
      <x:c r="B41" s="6"/>
      <x:c r="C41" s="6"/>
      <x:c r="D41" s="6"/>
    </x:row>
    <x:row r="42" ht="24" customHeight="1">
      <x:c r="A42" s="6"/>
      <x:c r="B42" s="6"/>
      <x:c r="C42" s="6"/>
      <x:c r="D42" s="6"/>
    </x:row>
    <x:row r="43" ht="24" customHeight="1">
      <x:c r="A43" s="6"/>
      <x:c r="B43" s="6"/>
      <x:c r="C43" s="6"/>
      <x:c r="D43" s="6"/>
    </x:row>
    <x:row r="44" ht="24" customHeight="1">
      <x:c r="A44" s="6"/>
      <x:c r="B44" s="6"/>
      <x:c r="C44" s="6"/>
      <x:c r="D44" s="6"/>
    </x:row>
    <x:row r="45" ht="24" customHeight="1">
      <x:c r="A45" s="6"/>
      <x:c r="B45" s="6"/>
      <x:c r="C45" s="6"/>
      <x:c r="D45" s="6"/>
    </x:row>
    <x:row r="46" ht="24" customHeight="1">
      <x:c r="A46" s="6"/>
      <x:c r="B46" s="6"/>
      <x:c r="C46" s="6"/>
      <x:c r="D46" s="6"/>
    </x:row>
    <x:row r="47" ht="24" customHeight="1">
      <x:c r="A47" s="6"/>
      <x:c r="B47" s="6"/>
      <x:c r="C47" s="6"/>
      <x:c r="D47" s="6"/>
    </x:row>
    <x:row r="48" ht="24" customHeight="1">
      <x:c r="A48" s="6"/>
      <x:c r="B48" s="6"/>
      <x:c r="C48" s="6"/>
      <x:c r="D48" s="6"/>
    </x:row>
    <x:row r="49" ht="24" customHeight="1">
      <x:c r="A49" s="6"/>
      <x:c r="B49" s="6"/>
      <x:c r="C49" s="6"/>
      <x:c r="D49" s="6"/>
    </x:row>
    <x:row r="50" ht="24" customHeight="1">
      <x:c r="A50" s="6"/>
      <x:c r="B50" s="6"/>
      <x:c r="C50" s="6"/>
      <x:c r="D50" s="6"/>
    </x:row>
  </x:sheetData>
  <x:mergeCells>
    <x:mergeCell ref="A1:D1"/>
    <x:mergeCell ref="A2:D2"/>
    <x:mergeCell ref="A35:D37"/>
  </x:mergeCells>
  <x:dataValidations count="1">
    <x:dataValidation type="list" sqref="B6">
      <x:formula1>"Subcontracted,Owned"</x:formula1>
    </x:dataValidation>
  </x:dataValidations>
  <x:pageMargins left="0.7" right="0.7" top="0.75" bottom="0.75" header="0.3" footer="0.3"/>
  <x:legacyDrawing xmlns:r="http://schemas.openxmlformats.org/officeDocument/2006/relationships" r:id="Re6923c38a25e4cf6"/>
</x:worksheet>
</file>

<file path=xl/worksheets/sheet14.xml><?xml version="1.0" encoding="utf-8"?>
<x:worksheet xmlns:x="http://schemas.openxmlformats.org/spreadsheetml/2006/main">
  <x:sheetViews>
    <x:sheetView workbookViewId="0">
      <x:pane ySplit="22" topLeftCell="A23" activePane="bottomLeft" state="frozen"/>
    </x:sheetView>
  </x:sheetViews>
  <x:sheetFormatPr defaultRowHeight="15"/>
  <x:cols>
    <x:col min="1" max="1" width="37" hidden="0" customWidth="1"/>
    <x:col min="2" max="2" width="26" hidden="0" customWidth="1"/>
    <x:col min="3" max="3" width="20" hidden="0" customWidth="1"/>
    <x:col min="4" max="4" width="45"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s>
  <x:sheetData>
    <x:row r="1" ht="38" customHeight="1">
      <x:c r="A1" s="9" t="str">
        <x:v>13-week mobilisation cash check</x:v>
      </x:c>
      <x:c r="B1" s="9"/>
      <x:c r="C1" s="9"/>
      <x:c r="D1" s="9"/>
    </x:row>
    <x:row r="2" ht="38" customHeight="1">
      <x:c r="A2" s="12" t="str">
        <x:v>Fictional weekly-bucket example. Taxes, common overhead, finance costs and bad debt are excluded.</x:v>
      </x:c>
      <x:c r="B2" s="12"/>
      <x:c r="C2" s="12"/>
      <x:c r="D2" s="12"/>
    </x:row>
    <x:row r="3" ht="24" customHeight="1">
      <x:c r="A3" s="6"/>
      <x:c r="B3" s="6"/>
      <x:c r="C3" s="6"/>
      <x:c r="D3" s="6"/>
    </x:row>
    <x:row r="4" ht="24" customHeight="1">
      <x:c r="A4" s="6"/>
      <x:c r="B4" s="6"/>
      <x:c r="C4" s="6"/>
      <x:c r="D4" s="6"/>
    </x:row>
    <x:row r="5" ht="32" customHeight="1">
      <x:c r="A5" s="15" t="str">
        <x:v>INPUT / OUTPUT</x:v>
      </x:c>
      <x:c r="B5" s="15" t="str">
        <x:v>VALUE</x:v>
      </x:c>
      <x:c r="C5" s="15" t="str">
        <x:v>UNIT</x:v>
      </x:c>
      <x:c r="D5" s="15" t="str">
        <x:v>SOURCE / INTERPRETATION</x:v>
      </x:c>
    </x:row>
    <x:row r="6" ht="36" customHeight="1">
      <x:c r="A6" s="6" t="str">
        <x:v>Opening cash</x:v>
      </x:c>
      <x:c r="B6" s="29" t="n">
        <x:v>200000</x:v>
      </x:c>
      <x:c r="C6" s="6" t="str">
        <x:v>INR</x:v>
      </x:c>
      <x:c r="D6" s="6" t="str">
        <x:v>Fictional opening balance.</x:v>
      </x:c>
    </x:row>
    <x:row r="7" ht="36" customHeight="1">
      <x:c r="A7" s="6" t="str">
        <x:v>Minimum cash reserve</x:v>
      </x:c>
      <x:c r="B7" s="29" t="n">
        <x:v>50000</x:v>
      </x:c>
      <x:c r="C7" s="6" t="str">
        <x:v>INR</x:v>
      </x:c>
      <x:c r="D7" s="6" t="str">
        <x:v>Fictional reserve, not a recommended minimum.</x:v>
      </x:c>
    </x:row>
    <x:row r="8" ht="36" customHeight="1">
      <x:c r="A8" s="6" t="str">
        <x:v>Completed loads per week</x:v>
      </x:c>
      <x:c r="B8" s="88" t="n">
        <x:v>4</x:v>
      </x:c>
      <x:c r="C8" s="6" t="str">
        <x:v>loads</x:v>
      </x:c>
      <x:c r="D8" s="6" t="str">
        <x:v>Flat workload illustration. Do not promise this volume.</x:v>
      </x:c>
    </x:row>
    <x:row r="9" ht="36" customHeight="1">
      <x:c r="A9" s="6" t="str">
        <x:v>Revenue per load, ex tax</x:v>
      </x:c>
      <x:c r="B9" s="50" t="n">
        <x:f>IF('Unit Economics'!B23="Ready",'Unit Economics'!B7,"")</x:f>
        <x:v>36000</x:v>
      </x:c>
      <x:c r="C9" s="6" t="str">
        <x:v>INR / load</x:v>
      </x:c>
      <x:c r="D9" s="6" t="str">
        <x:v>Linked to Unit Economics.</x:v>
      </x:c>
    </x:row>
    <x:row r="10" ht="50" customHeight="1">
      <x:c r="A10" s="6" t="str">
        <x:v>Cash cost per load</x:v>
      </x:c>
      <x:c r="B10" s="93" t="n">
        <x:v>30800</x:v>
      </x:c>
      <x:c r="C10" s="6" t="str">
        <x:v>INR / load</x:v>
      </x:c>
      <x:c r="D10" s="6" t="str">
        <x:v>Independent fictional cash-cost input. Replace from actual payment records, excluding noncash allocations.</x:v>
      </x:c>
    </x:row>
    <x:row r="11" ht="36" customHeight="1">
      <x:c r="A11" s="6" t="str">
        <x:v>Customer collection lag</x:v>
      </x:c>
      <x:c r="B11" s="88" t="n">
        <x:v>4</x:v>
      </x:c>
      <x:c r="C11" s="6" t="str">
        <x:v>whole weeks</x:v>
      </x:c>
      <x:c r="D11" s="6" t="str">
        <x:v>Timing assumption, not legally approved payment terms.</x:v>
      </x:c>
    </x:row>
    <x:row r="12" ht="36" customHeight="1">
      <x:c r="A12" s="6" t="str">
        <x:v>Supplier advance share</x:v>
      </x:c>
      <x:c r="B12" s="38" t="n">
        <x:v>0.7</x:v>
      </x:c>
      <x:c r="C12" s="6" t="str">
        <x:v>fraction</x:v>
      </x:c>
      <x:c r="D12" s="6" t="str">
        <x:v>Share paid in the same week as service.</x:v>
      </x:c>
    </x:row>
    <x:row r="13" ht="36" customHeight="1">
      <x:c r="A13" s="6" t="str">
        <x:v>Supplier balance lag</x:v>
      </x:c>
      <x:c r="B13" s="88" t="n">
        <x:v>1</x:v>
      </x:c>
      <x:c r="C13" s="6" t="str">
        <x:v>whole weeks</x:v>
      </x:c>
      <x:c r="D13" s="6" t="str">
        <x:v>Balance after service; 0 means same week.</x:v>
      </x:c>
    </x:row>
    <x:row r="14" ht="36" customHeight="1">
      <x:c r="A14" s="6" t="str">
        <x:v>Setup paid in week 1</x:v>
      </x:c>
      <x:c r="B14" s="29" t="n">
        <x:v>10000</x:v>
      </x:c>
      <x:c r="C14" s="6" t="str">
        <x:v>INR</x:v>
      </x:c>
      <x:c r="D14" s="6" t="str">
        <x:v>Fictional mobilisation cost.</x:v>
      </x:c>
    </x:row>
    <x:row r="15" ht="36" customHeight="1">
      <x:c r="A15" s="6" t="str">
        <x:v>Refundable deposit, week 1</x:v>
      </x:c>
      <x:c r="B15" s="29" t="n">
        <x:v>40000</x:v>
      </x:c>
      <x:c r="C15" s="6" t="str">
        <x:v>INR</x:v>
      </x:c>
      <x:c r="D15" s="6" t="str">
        <x:v>Cash tied up, not an expense.</x:v>
      </x:c>
    </x:row>
    <x:row r="16" ht="36" customHeight="1">
      <x:c r="A16" s="6" t="str">
        <x:v>Deposit refund week; 0 = beyond horizon</x:v>
      </x:c>
      <x:c r="B16" s="88" t="n">
        <x:v>12</x:v>
      </x:c>
      <x:c r="C16" s="6" t="str">
        <x:v>week</x:v>
      </x:c>
      <x:c r="D16" s="6" t="str">
        <x:v>0 means not returned within this model. Verify actual return conditions.</x:v>
      </x:c>
    </x:row>
    <x:row r="17" ht="24" customHeight="1">
      <x:c r="A17" s="6"/>
      <x:c r="B17" s="6"/>
      <x:c r="C17" s="6"/>
      <x:c r="D17" s="6"/>
    </x:row>
    <x:row r="18" ht="24" customHeight="1">
      <x:c r="A18" s="6" t="str">
        <x:v>INPUT CHECK</x:v>
      </x:c>
      <x:c r="B18" s="34" t="str">
        <x:f>IF(COUNT(B6:B16)&lt;&gt;11,"Complete inputs",IF(OR(MIN(B6:B16)&lt;0,B12&gt;1,MOD(B8,1)&lt;&gt;0,MOD(B11,1)&lt;&gt;0,MOD(B13,1)&lt;&gt;0,MOD(B16,1)&lt;&gt;0,B11&gt;52,B13&gt;52,B16&gt;52),"Review inputs","Ready"))</x:f>
        <x:v>Ready</x:v>
      </x:c>
      <x:c r="C18" s="6"/>
      <x:c r="D18" s="6"/>
    </x:row>
    <x:row r="19" ht="24" customHeight="1">
      <x:c r="A19" s="6"/>
      <x:c r="B19" s="6"/>
      <x:c r="C19" s="6"/>
      <x:c r="D19" s="6"/>
    </x:row>
    <x:row r="20" ht="24" customHeight="1">
      <x:c r="A20" s="6"/>
      <x:c r="B20" s="6"/>
      <x:c r="C20" s="6"/>
      <x:c r="D20" s="6"/>
    </x:row>
    <x:row r="21" ht="24" customHeight="1">
      <x:c r="A21" s="6"/>
      <x:c r="B21" s="6"/>
      <x:c r="C21" s="6"/>
      <x:c r="D21" s="6"/>
    </x:row>
    <x:row r="22" ht="42" customHeight="1">
      <x:c r="A22" s="76" t="str">
        <x:v>Week</x:v>
      </x:c>
      <x:c r="B22" s="76" t="str">
        <x:v>Loads</x:v>
      </x:c>
      <x:c r="C22" s="76" t="str">
        <x:v>Service revenue</x:v>
      </x:c>
      <x:c r="D22" s="76" t="str">
        <x:v>Customer receipts</x:v>
      </x:c>
      <x:c r="E22" s="77" t="str">
        <x:v>Supplier advance</x:v>
      </x:c>
      <x:c r="F22" s="77" t="str">
        <x:v>Supplier balance</x:v>
      </x:c>
      <x:c r="G22" s="77" t="str">
        <x:v>Setup</x:v>
      </x:c>
      <x:c r="H22" s="77" t="str">
        <x:v>Deposit paid</x:v>
      </x:c>
      <x:c r="I22" s="77" t="str">
        <x:v>Deposit returned</x:v>
      </x:c>
      <x:c r="J22" s="77" t="str">
        <x:v>Net cash</x:v>
      </x:c>
      <x:c r="K22" s="77" t="str">
        <x:v>Opening cash</x:v>
      </x:c>
      <x:c r="L22" s="77" t="str">
        <x:v>Closing cash</x:v>
      </x:c>
      <x:c r="N22" t="str">
        <x:v>Week</x:v>
      </x:c>
      <x:c r="O22" t="str">
        <x:v>Closing cash</x:v>
      </x:c>
    </x:row>
    <x:row r="23" ht="29" customHeight="1">
      <x:c r="A23" s="78" t="n">
        <x:v>1</x:v>
      </x:c>
      <x:c r="B23" s="79" t="n">
        <x:f>IF($B$18="Ready",$B$8,"")</x:f>
        <x:v>4</x:v>
      </x:c>
      <x:c r="C23" s="80" t="n">
        <x:f>IF($B$18="Ready",B23*$B$9,"")</x:f>
        <x:v>144000</x:v>
      </x:c>
      <x:c r="D23" s="80" t="n">
        <x:f>IF($B$18&lt;&gt;"Ready","",IF(A23&lt;=$B$11,0,INDEX($C$23:$C$35,A23-$B$11)))</x:f>
        <x:v>0</x:v>
      </x:c>
      <x:c r="E23" s="81" t="n">
        <x:f>IF($B$18="Ready",B23*$B$10*$B$12,"")</x:f>
        <x:v>86240</x:v>
      </x:c>
      <x:c r="F23" s="81" t="n">
        <x:f>IF($B$18&lt;&gt;"Ready","",IF(A23&lt;=$B$13,0,INDEX($B$23:$B$35,A23-$B$13)*$B$10*(1-$B$12)))</x:f>
        <x:v>0</x:v>
      </x:c>
      <x:c r="G23" s="81" t="n">
        <x:f>IF($B$18&lt;&gt;"Ready","",IF(A23=1,$B$14,0))</x:f>
        <x:v>10000</x:v>
      </x:c>
      <x:c r="H23" s="81" t="n">
        <x:f>IF($B$18&lt;&gt;"Ready","",IF(A23=1,$B$15,0))</x:f>
        <x:v>40000</x:v>
      </x:c>
      <x:c r="I23" s="81" t="n">
        <x:f>IF($B$18&lt;&gt;"Ready","",IF(AND($B$16&gt;0,A23=$B$16),$B$15,0))</x:f>
        <x:v>0</x:v>
      </x:c>
      <x:c r="J23" s="81" t="n">
        <x:f>IF($B$18="Ready",D23-SUM(E23:H23)+I23,"")</x:f>
        <x:v>-136240</x:v>
      </x:c>
      <x:c r="K23" s="81" t="n">
        <x:f>IF($B$18="Ready",$B$6,"")</x:f>
        <x:v>200000</x:v>
      </x:c>
      <x:c r="L23" s="81" t="n">
        <x:f>IF($B$18="Ready",K23+J23,"")</x:f>
        <x:v>63760</x:v>
      </x:c>
      <x:c r="N23" t="n">
        <x:f>A23</x:f>
        <x:v>1</x:v>
      </x:c>
      <x:c r="O23" t="n">
        <x:f>IF(B18="Ready",L23,"")</x:f>
        <x:v>63760</x:v>
      </x:c>
    </x:row>
    <x:row r="24" ht="29" customHeight="1">
      <x:c r="A24" s="78" t="n">
        <x:v>2</x:v>
      </x:c>
      <x:c r="B24" s="79" t="n">
        <x:f>IF($B$18="Ready",$B$8,"")</x:f>
        <x:v>4</x:v>
      </x:c>
      <x:c r="C24" s="80" t="n">
        <x:f>IF($B$18="Ready",B24*$B$9,"")</x:f>
        <x:v>144000</x:v>
      </x:c>
      <x:c r="D24" s="80" t="n">
        <x:f>IF($B$18&lt;&gt;"Ready","",IF(A24&lt;=$B$11,0,INDEX($C$23:$C$35,A24-$B$11)))</x:f>
        <x:v>0</x:v>
      </x:c>
      <x:c r="E24" s="81" t="n">
        <x:f>IF($B$18="Ready",B24*$B$10*$B$12,"")</x:f>
        <x:v>86240</x:v>
      </x:c>
      <x:c r="F24" s="81" t="n">
        <x:f>IF($B$18&lt;&gt;"Ready","",IF(A24&lt;=$B$13,0,INDEX($B$23:$B$35,A24-$B$13)*$B$10*(1-$B$12)))</x:f>
        <x:v>36960.00000000001</x:v>
      </x:c>
      <x:c r="G24" s="81" t="n">
        <x:f>IF($B$18&lt;&gt;"Ready","",IF(A24=1,$B$14,0))</x:f>
        <x:v>0</x:v>
      </x:c>
      <x:c r="H24" s="81" t="n">
        <x:f>IF($B$18&lt;&gt;"Ready","",IF(A24=1,$B$15,0))</x:f>
        <x:v>0</x:v>
      </x:c>
      <x:c r="I24" s="81" t="n">
        <x:f>IF($B$18&lt;&gt;"Ready","",IF(AND($B$16&gt;0,A24=$B$16),$B$15,0))</x:f>
        <x:v>0</x:v>
      </x:c>
      <x:c r="J24" s="81" t="n">
        <x:f>IF($B$18="Ready",D24-SUM(E24:H24)+I24,"")</x:f>
        <x:v>-123200</x:v>
      </x:c>
      <x:c r="K24" s="81" t="n">
        <x:f>IF($B$18="Ready",L23,"")</x:f>
        <x:v>63760</x:v>
      </x:c>
      <x:c r="L24" s="81" t="n">
        <x:f>IF($B$18="Ready",K24+J24,"")</x:f>
        <x:v>-59440</x:v>
      </x:c>
      <x:c r="N24" t="n">
        <x:f>A24</x:f>
        <x:v>2</x:v>
      </x:c>
      <x:c r="O24" t="n">
        <x:f>IF(B18="Ready",L24,"")</x:f>
        <x:v>-59440</x:v>
      </x:c>
    </x:row>
    <x:row r="25" ht="29" customHeight="1">
      <x:c r="A25" s="78" t="n">
        <x:v>3</x:v>
      </x:c>
      <x:c r="B25" s="79" t="n">
        <x:f>IF($B$18="Ready",$B$8,"")</x:f>
        <x:v>4</x:v>
      </x:c>
      <x:c r="C25" s="80" t="n">
        <x:f>IF($B$18="Ready",B25*$B$9,"")</x:f>
        <x:v>144000</x:v>
      </x:c>
      <x:c r="D25" s="80" t="n">
        <x:f>IF($B$18&lt;&gt;"Ready","",IF(A25&lt;=$B$11,0,INDEX($C$23:$C$35,A25-$B$11)))</x:f>
        <x:v>0</x:v>
      </x:c>
      <x:c r="E25" s="81" t="n">
        <x:f>IF($B$18="Ready",B25*$B$10*$B$12,"")</x:f>
        <x:v>86240</x:v>
      </x:c>
      <x:c r="F25" s="81" t="n">
        <x:f>IF($B$18&lt;&gt;"Ready","",IF(A25&lt;=$B$13,0,INDEX($B$23:$B$35,A25-$B$13)*$B$10*(1-$B$12)))</x:f>
        <x:v>36960.00000000001</x:v>
      </x:c>
      <x:c r="G25" s="81" t="n">
        <x:f>IF($B$18&lt;&gt;"Ready","",IF(A25=1,$B$14,0))</x:f>
        <x:v>0</x:v>
      </x:c>
      <x:c r="H25" s="81" t="n">
        <x:f>IF($B$18&lt;&gt;"Ready","",IF(A25=1,$B$15,0))</x:f>
        <x:v>0</x:v>
      </x:c>
      <x:c r="I25" s="81" t="n">
        <x:f>IF($B$18&lt;&gt;"Ready","",IF(AND($B$16&gt;0,A25=$B$16),$B$15,0))</x:f>
        <x:v>0</x:v>
      </x:c>
      <x:c r="J25" s="81" t="n">
        <x:f>IF($B$18="Ready",D25-SUM(E25:H25)+I25,"")</x:f>
        <x:v>-123200</x:v>
      </x:c>
      <x:c r="K25" s="81" t="n">
        <x:f>IF($B$18="Ready",L24,"")</x:f>
        <x:v>-59440</x:v>
      </x:c>
      <x:c r="L25" s="81" t="n">
        <x:f>IF($B$18="Ready",K25+J25,"")</x:f>
        <x:v>-182640</x:v>
      </x:c>
      <x:c r="N25" t="n">
        <x:f>A25</x:f>
        <x:v>3</x:v>
      </x:c>
      <x:c r="O25" t="n">
        <x:f>IF(B18="Ready",L25,"")</x:f>
        <x:v>-182640</x:v>
      </x:c>
    </x:row>
    <x:row r="26" ht="29" customHeight="1">
      <x:c r="A26" s="78" t="n">
        <x:v>4</x:v>
      </x:c>
      <x:c r="B26" s="79" t="n">
        <x:f>IF($B$18="Ready",$B$8,"")</x:f>
        <x:v>4</x:v>
      </x:c>
      <x:c r="C26" s="80" t="n">
        <x:f>IF($B$18="Ready",B26*$B$9,"")</x:f>
        <x:v>144000</x:v>
      </x:c>
      <x:c r="D26" s="80" t="n">
        <x:f>IF($B$18&lt;&gt;"Ready","",IF(A26&lt;=$B$11,0,INDEX($C$23:$C$35,A26-$B$11)))</x:f>
        <x:v>0</x:v>
      </x:c>
      <x:c r="E26" s="81" t="n">
        <x:f>IF($B$18="Ready",B26*$B$10*$B$12,"")</x:f>
        <x:v>86240</x:v>
      </x:c>
      <x:c r="F26" s="81" t="n">
        <x:f>IF($B$18&lt;&gt;"Ready","",IF(A26&lt;=$B$13,0,INDEX($B$23:$B$35,A26-$B$13)*$B$10*(1-$B$12)))</x:f>
        <x:v>36960.00000000001</x:v>
      </x:c>
      <x:c r="G26" s="81" t="n">
        <x:f>IF($B$18&lt;&gt;"Ready","",IF(A26=1,$B$14,0))</x:f>
        <x:v>0</x:v>
      </x:c>
      <x:c r="H26" s="81" t="n">
        <x:f>IF($B$18&lt;&gt;"Ready","",IF(A26=1,$B$15,0))</x:f>
        <x:v>0</x:v>
      </x:c>
      <x:c r="I26" s="81" t="n">
        <x:f>IF($B$18&lt;&gt;"Ready","",IF(AND($B$16&gt;0,A26=$B$16),$B$15,0))</x:f>
        <x:v>0</x:v>
      </x:c>
      <x:c r="J26" s="81" t="n">
        <x:f>IF($B$18="Ready",D26-SUM(E26:H26)+I26,"")</x:f>
        <x:v>-123200</x:v>
      </x:c>
      <x:c r="K26" s="81" t="n">
        <x:f>IF($B$18="Ready",L25,"")</x:f>
        <x:v>-182640</x:v>
      </x:c>
      <x:c r="L26" s="81" t="n">
        <x:f>IF($B$18="Ready",K26+J26,"")</x:f>
        <x:v>-305840</x:v>
      </x:c>
      <x:c r="N26" t="n">
        <x:f>A26</x:f>
        <x:v>4</x:v>
      </x:c>
      <x:c r="O26" t="n">
        <x:f>IF(B18="Ready",L26,"")</x:f>
        <x:v>-305840</x:v>
      </x:c>
    </x:row>
    <x:row r="27" ht="29" customHeight="1">
      <x:c r="A27" s="78" t="n">
        <x:v>5</x:v>
      </x:c>
      <x:c r="B27" s="79" t="n">
        <x:f>IF($B$18="Ready",$B$8,"")</x:f>
        <x:v>4</x:v>
      </x:c>
      <x:c r="C27" s="80" t="n">
        <x:f>IF($B$18="Ready",B27*$B$9,"")</x:f>
        <x:v>144000</x:v>
      </x:c>
      <x:c r="D27" s="80" t="n">
        <x:f>IF($B$18&lt;&gt;"Ready","",IF(A27&lt;=$B$11,0,INDEX($C$23:$C$35,A27-$B$11)))</x:f>
        <x:v>144000</x:v>
      </x:c>
      <x:c r="E27" s="81" t="n">
        <x:f>IF($B$18="Ready",B27*$B$10*$B$12,"")</x:f>
        <x:v>86240</x:v>
      </x:c>
      <x:c r="F27" s="81" t="n">
        <x:f>IF($B$18&lt;&gt;"Ready","",IF(A27&lt;=$B$13,0,INDEX($B$23:$B$35,A27-$B$13)*$B$10*(1-$B$12)))</x:f>
        <x:v>36960.00000000001</x:v>
      </x:c>
      <x:c r="G27" s="81" t="n">
        <x:f>IF($B$18&lt;&gt;"Ready","",IF(A27=1,$B$14,0))</x:f>
        <x:v>0</x:v>
      </x:c>
      <x:c r="H27" s="81" t="n">
        <x:f>IF($B$18&lt;&gt;"Ready","",IF(A27=1,$B$15,0))</x:f>
        <x:v>0</x:v>
      </x:c>
      <x:c r="I27" s="81" t="n">
        <x:f>IF($B$18&lt;&gt;"Ready","",IF(AND($B$16&gt;0,A27=$B$16),$B$15,0))</x:f>
        <x:v>0</x:v>
      </x:c>
      <x:c r="J27" s="81" t="n">
        <x:f>IF($B$18="Ready",D27-SUM(E27:H27)+I27,"")</x:f>
        <x:v>20800</x:v>
      </x:c>
      <x:c r="K27" s="81" t="n">
        <x:f>IF($B$18="Ready",L26,"")</x:f>
        <x:v>-305840</x:v>
      </x:c>
      <x:c r="L27" s="81" t="n">
        <x:f>IF($B$18="Ready",K27+J27,"")</x:f>
        <x:v>-285040</x:v>
      </x:c>
      <x:c r="N27" t="n">
        <x:f>A27</x:f>
        <x:v>5</x:v>
      </x:c>
      <x:c r="O27" t="n">
        <x:f>IF(B18="Ready",L27,"")</x:f>
        <x:v>-285040</x:v>
      </x:c>
    </x:row>
    <x:row r="28" ht="29" customHeight="1">
      <x:c r="A28" s="78" t="n">
        <x:v>6</x:v>
      </x:c>
      <x:c r="B28" s="79" t="n">
        <x:f>IF($B$18="Ready",$B$8,"")</x:f>
        <x:v>4</x:v>
      </x:c>
      <x:c r="C28" s="80" t="n">
        <x:f>IF($B$18="Ready",B28*$B$9,"")</x:f>
        <x:v>144000</x:v>
      </x:c>
      <x:c r="D28" s="80" t="n">
        <x:f>IF($B$18&lt;&gt;"Ready","",IF(A28&lt;=$B$11,0,INDEX($C$23:$C$35,A28-$B$11)))</x:f>
        <x:v>144000</x:v>
      </x:c>
      <x:c r="E28" s="81" t="n">
        <x:f>IF($B$18="Ready",B28*$B$10*$B$12,"")</x:f>
        <x:v>86240</x:v>
      </x:c>
      <x:c r="F28" s="81" t="n">
        <x:f>IF($B$18&lt;&gt;"Ready","",IF(A28&lt;=$B$13,0,INDEX($B$23:$B$35,A28-$B$13)*$B$10*(1-$B$12)))</x:f>
        <x:v>36960.00000000001</x:v>
      </x:c>
      <x:c r="G28" s="81" t="n">
        <x:f>IF($B$18&lt;&gt;"Ready","",IF(A28=1,$B$14,0))</x:f>
        <x:v>0</x:v>
      </x:c>
      <x:c r="H28" s="81" t="n">
        <x:f>IF($B$18&lt;&gt;"Ready","",IF(A28=1,$B$15,0))</x:f>
        <x:v>0</x:v>
      </x:c>
      <x:c r="I28" s="81" t="n">
        <x:f>IF($B$18&lt;&gt;"Ready","",IF(AND($B$16&gt;0,A28=$B$16),$B$15,0))</x:f>
        <x:v>0</x:v>
      </x:c>
      <x:c r="J28" s="81" t="n">
        <x:f>IF($B$18="Ready",D28-SUM(E28:H28)+I28,"")</x:f>
        <x:v>20800</x:v>
      </x:c>
      <x:c r="K28" s="81" t="n">
        <x:f>IF($B$18="Ready",L27,"")</x:f>
        <x:v>-285040</x:v>
      </x:c>
      <x:c r="L28" s="81" t="n">
        <x:f>IF($B$18="Ready",K28+J28,"")</x:f>
        <x:v>-264240</x:v>
      </x:c>
      <x:c r="N28" t="n">
        <x:f>A28</x:f>
        <x:v>6</x:v>
      </x:c>
      <x:c r="O28" t="n">
        <x:f>IF(B18="Ready",L28,"")</x:f>
        <x:v>-264240</x:v>
      </x:c>
    </x:row>
    <x:row r="29" ht="29" customHeight="1">
      <x:c r="A29" s="78" t="n">
        <x:v>7</x:v>
      </x:c>
      <x:c r="B29" s="79" t="n">
        <x:f>IF($B$18="Ready",$B$8,"")</x:f>
        <x:v>4</x:v>
      </x:c>
      <x:c r="C29" s="80" t="n">
        <x:f>IF($B$18="Ready",B29*$B$9,"")</x:f>
        <x:v>144000</x:v>
      </x:c>
      <x:c r="D29" s="80" t="n">
        <x:f>IF($B$18&lt;&gt;"Ready","",IF(A29&lt;=$B$11,0,INDEX($C$23:$C$35,A29-$B$11)))</x:f>
        <x:v>144000</x:v>
      </x:c>
      <x:c r="E29" s="81" t="n">
        <x:f>IF($B$18="Ready",B29*$B$10*$B$12,"")</x:f>
        <x:v>86240</x:v>
      </x:c>
      <x:c r="F29" s="81" t="n">
        <x:f>IF($B$18&lt;&gt;"Ready","",IF(A29&lt;=$B$13,0,INDEX($B$23:$B$35,A29-$B$13)*$B$10*(1-$B$12)))</x:f>
        <x:v>36960.00000000001</x:v>
      </x:c>
      <x:c r="G29" s="81" t="n">
        <x:f>IF($B$18&lt;&gt;"Ready","",IF(A29=1,$B$14,0))</x:f>
        <x:v>0</x:v>
      </x:c>
      <x:c r="H29" s="81" t="n">
        <x:f>IF($B$18&lt;&gt;"Ready","",IF(A29=1,$B$15,0))</x:f>
        <x:v>0</x:v>
      </x:c>
      <x:c r="I29" s="81" t="n">
        <x:f>IF($B$18&lt;&gt;"Ready","",IF(AND($B$16&gt;0,A29=$B$16),$B$15,0))</x:f>
        <x:v>0</x:v>
      </x:c>
      <x:c r="J29" s="81" t="n">
        <x:f>IF($B$18="Ready",D29-SUM(E29:H29)+I29,"")</x:f>
        <x:v>20800</x:v>
      </x:c>
      <x:c r="K29" s="81" t="n">
        <x:f>IF($B$18="Ready",L28,"")</x:f>
        <x:v>-264240</x:v>
      </x:c>
      <x:c r="L29" s="81" t="n">
        <x:f>IF($B$18="Ready",K29+J29,"")</x:f>
        <x:v>-243440</x:v>
      </x:c>
      <x:c r="N29" t="n">
        <x:f>A29</x:f>
        <x:v>7</x:v>
      </x:c>
      <x:c r="O29" t="n">
        <x:f>IF(B18="Ready",L29,"")</x:f>
        <x:v>-243440</x:v>
      </x:c>
    </x:row>
    <x:row r="30" ht="29" customHeight="1">
      <x:c r="A30" s="78" t="n">
        <x:v>8</x:v>
      </x:c>
      <x:c r="B30" s="79" t="n">
        <x:f>IF($B$18="Ready",$B$8,"")</x:f>
        <x:v>4</x:v>
      </x:c>
      <x:c r="C30" s="80" t="n">
        <x:f>IF($B$18="Ready",B30*$B$9,"")</x:f>
        <x:v>144000</x:v>
      </x:c>
      <x:c r="D30" s="80" t="n">
        <x:f>IF($B$18&lt;&gt;"Ready","",IF(A30&lt;=$B$11,0,INDEX($C$23:$C$35,A30-$B$11)))</x:f>
        <x:v>144000</x:v>
      </x:c>
      <x:c r="E30" s="81" t="n">
        <x:f>IF($B$18="Ready",B30*$B$10*$B$12,"")</x:f>
        <x:v>86240</x:v>
      </x:c>
      <x:c r="F30" s="81" t="n">
        <x:f>IF($B$18&lt;&gt;"Ready","",IF(A30&lt;=$B$13,0,INDEX($B$23:$B$35,A30-$B$13)*$B$10*(1-$B$12)))</x:f>
        <x:v>36960.00000000001</x:v>
      </x:c>
      <x:c r="G30" s="81" t="n">
        <x:f>IF($B$18&lt;&gt;"Ready","",IF(A30=1,$B$14,0))</x:f>
        <x:v>0</x:v>
      </x:c>
      <x:c r="H30" s="81" t="n">
        <x:f>IF($B$18&lt;&gt;"Ready","",IF(A30=1,$B$15,0))</x:f>
        <x:v>0</x:v>
      </x:c>
      <x:c r="I30" s="81" t="n">
        <x:f>IF($B$18&lt;&gt;"Ready","",IF(AND($B$16&gt;0,A30=$B$16),$B$15,0))</x:f>
        <x:v>0</x:v>
      </x:c>
      <x:c r="J30" s="81" t="n">
        <x:f>IF($B$18="Ready",D30-SUM(E30:H30)+I30,"")</x:f>
        <x:v>20800</x:v>
      </x:c>
      <x:c r="K30" s="81" t="n">
        <x:f>IF($B$18="Ready",L29,"")</x:f>
        <x:v>-243440</x:v>
      </x:c>
      <x:c r="L30" s="81" t="n">
        <x:f>IF($B$18="Ready",K30+J30,"")</x:f>
        <x:v>-222640</x:v>
      </x:c>
      <x:c r="N30" t="n">
        <x:f>A30</x:f>
        <x:v>8</x:v>
      </x:c>
      <x:c r="O30" t="n">
        <x:f>IF(B18="Ready",L30,"")</x:f>
        <x:v>-222640</x:v>
      </x:c>
    </x:row>
    <x:row r="31" ht="29" customHeight="1">
      <x:c r="A31" s="78" t="n">
        <x:v>9</x:v>
      </x:c>
      <x:c r="B31" s="79" t="n">
        <x:f>IF($B$18="Ready",$B$8,"")</x:f>
        <x:v>4</x:v>
      </x:c>
      <x:c r="C31" s="80" t="n">
        <x:f>IF($B$18="Ready",B31*$B$9,"")</x:f>
        <x:v>144000</x:v>
      </x:c>
      <x:c r="D31" s="80" t="n">
        <x:f>IF($B$18&lt;&gt;"Ready","",IF(A31&lt;=$B$11,0,INDEX($C$23:$C$35,A31-$B$11)))</x:f>
        <x:v>144000</x:v>
      </x:c>
      <x:c r="E31" s="81" t="n">
        <x:f>IF($B$18="Ready",B31*$B$10*$B$12,"")</x:f>
        <x:v>86240</x:v>
      </x:c>
      <x:c r="F31" s="81" t="n">
        <x:f>IF($B$18&lt;&gt;"Ready","",IF(A31&lt;=$B$13,0,INDEX($B$23:$B$35,A31-$B$13)*$B$10*(1-$B$12)))</x:f>
        <x:v>36960.00000000001</x:v>
      </x:c>
      <x:c r="G31" s="81" t="n">
        <x:f>IF($B$18&lt;&gt;"Ready","",IF(A31=1,$B$14,0))</x:f>
        <x:v>0</x:v>
      </x:c>
      <x:c r="H31" s="81" t="n">
        <x:f>IF($B$18&lt;&gt;"Ready","",IF(A31=1,$B$15,0))</x:f>
        <x:v>0</x:v>
      </x:c>
      <x:c r="I31" s="81" t="n">
        <x:f>IF($B$18&lt;&gt;"Ready","",IF(AND($B$16&gt;0,A31=$B$16),$B$15,0))</x:f>
        <x:v>0</x:v>
      </x:c>
      <x:c r="J31" s="81" t="n">
        <x:f>IF($B$18="Ready",D31-SUM(E31:H31)+I31,"")</x:f>
        <x:v>20800</x:v>
      </x:c>
      <x:c r="K31" s="81" t="n">
        <x:f>IF($B$18="Ready",L30,"")</x:f>
        <x:v>-222640</x:v>
      </x:c>
      <x:c r="L31" s="81" t="n">
        <x:f>IF($B$18="Ready",K31+J31,"")</x:f>
        <x:v>-201840</x:v>
      </x:c>
      <x:c r="N31" t="n">
        <x:f>A31</x:f>
        <x:v>9</x:v>
      </x:c>
      <x:c r="O31" t="n">
        <x:f>IF(B18="Ready",L31,"")</x:f>
        <x:v>-201840</x:v>
      </x:c>
    </x:row>
    <x:row r="32" ht="29" customHeight="1">
      <x:c r="A32" s="78" t="n">
        <x:v>10</x:v>
      </x:c>
      <x:c r="B32" s="79" t="n">
        <x:f>IF($B$18="Ready",$B$8,"")</x:f>
        <x:v>4</x:v>
      </x:c>
      <x:c r="C32" s="80" t="n">
        <x:f>IF($B$18="Ready",B32*$B$9,"")</x:f>
        <x:v>144000</x:v>
      </x:c>
      <x:c r="D32" s="80" t="n">
        <x:f>IF($B$18&lt;&gt;"Ready","",IF(A32&lt;=$B$11,0,INDEX($C$23:$C$35,A32-$B$11)))</x:f>
        <x:v>144000</x:v>
      </x:c>
      <x:c r="E32" s="81" t="n">
        <x:f>IF($B$18="Ready",B32*$B$10*$B$12,"")</x:f>
        <x:v>86240</x:v>
      </x:c>
      <x:c r="F32" s="81" t="n">
        <x:f>IF($B$18&lt;&gt;"Ready","",IF(A32&lt;=$B$13,0,INDEX($B$23:$B$35,A32-$B$13)*$B$10*(1-$B$12)))</x:f>
        <x:v>36960.00000000001</x:v>
      </x:c>
      <x:c r="G32" s="81" t="n">
        <x:f>IF($B$18&lt;&gt;"Ready","",IF(A32=1,$B$14,0))</x:f>
        <x:v>0</x:v>
      </x:c>
      <x:c r="H32" s="81" t="n">
        <x:f>IF($B$18&lt;&gt;"Ready","",IF(A32=1,$B$15,0))</x:f>
        <x:v>0</x:v>
      </x:c>
      <x:c r="I32" s="81" t="n">
        <x:f>IF($B$18&lt;&gt;"Ready","",IF(AND($B$16&gt;0,A32=$B$16),$B$15,0))</x:f>
        <x:v>0</x:v>
      </x:c>
      <x:c r="J32" s="81" t="n">
        <x:f>IF($B$18="Ready",D32-SUM(E32:H32)+I32,"")</x:f>
        <x:v>20800</x:v>
      </x:c>
      <x:c r="K32" s="81" t="n">
        <x:f>IF($B$18="Ready",L31,"")</x:f>
        <x:v>-201840</x:v>
      </x:c>
      <x:c r="L32" s="81" t="n">
        <x:f>IF($B$18="Ready",K32+J32,"")</x:f>
        <x:v>-181040</x:v>
      </x:c>
      <x:c r="N32" t="n">
        <x:f>A32</x:f>
        <x:v>10</x:v>
      </x:c>
      <x:c r="O32" t="n">
        <x:f>IF(B18="Ready",L32,"")</x:f>
        <x:v>-181040</x:v>
      </x:c>
    </x:row>
    <x:row r="33" ht="29" customHeight="1">
      <x:c r="A33" s="78" t="n">
        <x:v>11</x:v>
      </x:c>
      <x:c r="B33" s="79" t="n">
        <x:f>IF($B$18="Ready",$B$8,"")</x:f>
        <x:v>4</x:v>
      </x:c>
      <x:c r="C33" s="80" t="n">
        <x:f>IF($B$18="Ready",B33*$B$9,"")</x:f>
        <x:v>144000</x:v>
      </x:c>
      <x:c r="D33" s="80" t="n">
        <x:f>IF($B$18&lt;&gt;"Ready","",IF(A33&lt;=$B$11,0,INDEX($C$23:$C$35,A33-$B$11)))</x:f>
        <x:v>144000</x:v>
      </x:c>
      <x:c r="E33" s="81" t="n">
        <x:f>IF($B$18="Ready",B33*$B$10*$B$12,"")</x:f>
        <x:v>86240</x:v>
      </x:c>
      <x:c r="F33" s="81" t="n">
        <x:f>IF($B$18&lt;&gt;"Ready","",IF(A33&lt;=$B$13,0,INDEX($B$23:$B$35,A33-$B$13)*$B$10*(1-$B$12)))</x:f>
        <x:v>36960.00000000001</x:v>
      </x:c>
      <x:c r="G33" s="81" t="n">
        <x:f>IF($B$18&lt;&gt;"Ready","",IF(A33=1,$B$14,0))</x:f>
        <x:v>0</x:v>
      </x:c>
      <x:c r="H33" s="81" t="n">
        <x:f>IF($B$18&lt;&gt;"Ready","",IF(A33=1,$B$15,0))</x:f>
        <x:v>0</x:v>
      </x:c>
      <x:c r="I33" s="81" t="n">
        <x:f>IF($B$18&lt;&gt;"Ready","",IF(AND($B$16&gt;0,A33=$B$16),$B$15,0))</x:f>
        <x:v>0</x:v>
      </x:c>
      <x:c r="J33" s="81" t="n">
        <x:f>IF($B$18="Ready",D33-SUM(E33:H33)+I33,"")</x:f>
        <x:v>20800</x:v>
      </x:c>
      <x:c r="K33" s="81" t="n">
        <x:f>IF($B$18="Ready",L32,"")</x:f>
        <x:v>-181040</x:v>
      </x:c>
      <x:c r="L33" s="81" t="n">
        <x:f>IF($B$18="Ready",K33+J33,"")</x:f>
        <x:v>-160240</x:v>
      </x:c>
      <x:c r="N33" t="n">
        <x:f>A33</x:f>
        <x:v>11</x:v>
      </x:c>
      <x:c r="O33" t="n">
        <x:f>IF(B18="Ready",L33,"")</x:f>
        <x:v>-160240</x:v>
      </x:c>
    </x:row>
    <x:row r="34" ht="29" customHeight="1">
      <x:c r="A34" s="78" t="n">
        <x:v>12</x:v>
      </x:c>
      <x:c r="B34" s="79" t="n">
        <x:f>IF($B$18="Ready",$B$8,"")</x:f>
        <x:v>4</x:v>
      </x:c>
      <x:c r="C34" s="80" t="n">
        <x:f>IF($B$18="Ready",B34*$B$9,"")</x:f>
        <x:v>144000</x:v>
      </x:c>
      <x:c r="D34" s="80" t="n">
        <x:f>IF($B$18&lt;&gt;"Ready","",IF(A34&lt;=$B$11,0,INDEX($C$23:$C$35,A34-$B$11)))</x:f>
        <x:v>144000</x:v>
      </x:c>
      <x:c r="E34" s="81" t="n">
        <x:f>IF($B$18="Ready",B34*$B$10*$B$12,"")</x:f>
        <x:v>86240</x:v>
      </x:c>
      <x:c r="F34" s="81" t="n">
        <x:f>IF($B$18&lt;&gt;"Ready","",IF(A34&lt;=$B$13,0,INDEX($B$23:$B$35,A34-$B$13)*$B$10*(1-$B$12)))</x:f>
        <x:v>36960.00000000001</x:v>
      </x:c>
      <x:c r="G34" s="81" t="n">
        <x:f>IF($B$18&lt;&gt;"Ready","",IF(A34=1,$B$14,0))</x:f>
        <x:v>0</x:v>
      </x:c>
      <x:c r="H34" s="81" t="n">
        <x:f>IF($B$18&lt;&gt;"Ready","",IF(A34=1,$B$15,0))</x:f>
        <x:v>0</x:v>
      </x:c>
      <x:c r="I34" s="81" t="n">
        <x:f>IF($B$18&lt;&gt;"Ready","",IF(AND($B$16&gt;0,A34=$B$16),$B$15,0))</x:f>
        <x:v>40000</x:v>
      </x:c>
      <x:c r="J34" s="81" t="n">
        <x:f>IF($B$18="Ready",D34-SUM(E34:H34)+I34,"")</x:f>
        <x:v>60800</x:v>
      </x:c>
      <x:c r="K34" s="81" t="n">
        <x:f>IF($B$18="Ready",L33,"")</x:f>
        <x:v>-160240</x:v>
      </x:c>
      <x:c r="L34" s="81" t="n">
        <x:f>IF($B$18="Ready",K34+J34,"")</x:f>
        <x:v>-99440</x:v>
      </x:c>
      <x:c r="N34" t="n">
        <x:f>A34</x:f>
        <x:v>12</x:v>
      </x:c>
      <x:c r="O34" t="n">
        <x:f>IF(B18="Ready",L34,"")</x:f>
        <x:v>-99440</x:v>
      </x:c>
    </x:row>
    <x:row r="35" ht="29" customHeight="1">
      <x:c r="A35" s="78" t="n">
        <x:v>13</x:v>
      </x:c>
      <x:c r="B35" s="79" t="n">
        <x:f>IF($B$18="Ready",$B$8,"")</x:f>
        <x:v>4</x:v>
      </x:c>
      <x:c r="C35" s="80" t="n">
        <x:f>IF($B$18="Ready",B35*$B$9,"")</x:f>
        <x:v>144000</x:v>
      </x:c>
      <x:c r="D35" s="80" t="n">
        <x:f>IF($B$18&lt;&gt;"Ready","",IF(A35&lt;=$B$11,0,INDEX($C$23:$C$35,A35-$B$11)))</x:f>
        <x:v>144000</x:v>
      </x:c>
      <x:c r="E35" s="81" t="n">
        <x:f>IF($B$18="Ready",B35*$B$10*$B$12,"")</x:f>
        <x:v>86240</x:v>
      </x:c>
      <x:c r="F35" s="81" t="n">
        <x:f>IF($B$18&lt;&gt;"Ready","",IF(A35&lt;=$B$13,0,INDEX($B$23:$B$35,A35-$B$13)*$B$10*(1-$B$12)))</x:f>
        <x:v>36960.00000000001</x:v>
      </x:c>
      <x:c r="G35" s="81" t="n">
        <x:f>IF($B$18&lt;&gt;"Ready","",IF(A35=1,$B$14,0))</x:f>
        <x:v>0</x:v>
      </x:c>
      <x:c r="H35" s="81" t="n">
        <x:f>IF($B$18&lt;&gt;"Ready","",IF(A35=1,$B$15,0))</x:f>
        <x:v>0</x:v>
      </x:c>
      <x:c r="I35" s="81" t="n">
        <x:f>IF($B$18&lt;&gt;"Ready","",IF(AND($B$16&gt;0,A35=$B$16),$B$15,0))</x:f>
        <x:v>0</x:v>
      </x:c>
      <x:c r="J35" s="81" t="n">
        <x:f>IF($B$18="Ready",D35-SUM(E35:H35)+I35,"")</x:f>
        <x:v>20800</x:v>
      </x:c>
      <x:c r="K35" s="81" t="n">
        <x:f>IF($B$18="Ready",L34,"")</x:f>
        <x:v>-99440</x:v>
      </x:c>
      <x:c r="L35" s="81" t="n">
        <x:f>IF($B$18="Ready",K35+J35,"")</x:f>
        <x:v>-78640</x:v>
      </x:c>
      <x:c r="N35" t="n">
        <x:f>A35</x:f>
        <x:v>13</x:v>
      </x:c>
      <x:c r="O35" t="n">
        <x:f>IF(B18="Ready",L35,"")</x:f>
        <x:v>-78640</x:v>
      </x:c>
    </x:row>
    <x:row r="36" ht="24" customHeight="1">
      <x:c r="A36" s="6"/>
      <x:c r="B36" s="6"/>
      <x:c r="C36" s="6"/>
      <x:c r="D36" s="6"/>
    </x:row>
    <x:row r="37" ht="24" customHeight="1">
      <x:c r="A37" s="6"/>
      <x:c r="B37" s="6"/>
      <x:c r="C37" s="6"/>
      <x:c r="D37" s="6"/>
    </x:row>
    <x:row r="38" ht="40" customHeight="1">
      <x:c r="A38" s="6" t="str">
        <x:v>Lowest cash incl. starting balance</x:v>
      </x:c>
      <x:c r="B38" s="40" t="n">
        <x:f>IF(B18="Ready",MIN(B6,L23:L35),"")</x:f>
        <x:v>-305840</x:v>
      </x:c>
      <x:c r="C38" s="6"/>
      <x:c r="D38" s="6"/>
    </x:row>
    <x:row r="39" ht="40" customHeight="1">
      <x:c r="A39" s="6" t="str">
        <x:v>Extra opening cash to retain reserve</x:v>
      </x:c>
      <x:c r="B39" s="40" t="n">
        <x:f>IF(B18="Ready",MAX(0,B7-B38),"")</x:f>
        <x:v>355840</x:v>
      </x:c>
      <x:c r="C39" s="6"/>
      <x:c r="D39" s="6"/>
    </x:row>
    <x:row r="40" ht="40" customHeight="1">
      <x:c r="A40" s="6" t="str">
        <x:v>Uncollected service revenue, week 13</x:v>
      </x:c>
      <x:c r="B40" s="40" t="n">
        <x:f>IF(B18="Ready",SUM(C23:C35)-SUM(D23:D35),"")</x:f>
        <x:v>576000</x:v>
      </x:c>
      <x:c r="C40" s="6"/>
      <x:c r="D40" s="6"/>
    </x:row>
    <x:row r="41" ht="40" customHeight="1">
      <x:c r="A41" s="6" t="str">
        <x:v>Unpaid supplier cost, week 13</x:v>
      </x:c>
      <x:c r="B41" s="40" t="n">
        <x:f>IF(B18="Ready",SUM(B23:B35)*B10-SUM(E23:F35),"")</x:f>
        <x:v>36960</x:v>
      </x:c>
      <x:c r="C41" s="6"/>
      <x:c r="D41" s="6"/>
    </x:row>
    <x:row r="42" ht="40" customHeight="1">
      <x:c r="A42" s="6" t="str">
        <x:v>Deposit still tied up, week 13</x:v>
      </x:c>
      <x:c r="B42" s="40" t="n">
        <x:f>IF(B18="Ready",MAX(0,B15-SUM(I23:I35)),"")</x:f>
        <x:v>0</x:v>
      </x:c>
      <x:c r="C42" s="6"/>
      <x:c r="D42" s="6"/>
    </x:row>
    <x:row r="43" ht="24" customHeight="1">
      <x:c r="A43" s="6"/>
      <x:c r="B43" s="6"/>
      <x:c r="C43" s="6"/>
      <x:c r="D43" s="6"/>
    </x:row>
    <x:row r="44" ht="24" customHeight="1">
      <x:c r="A44" s="6"/>
      <x:c r="B44" s="6"/>
      <x:c r="C44" s="6"/>
      <x:c r="D44" s="6"/>
    </x:row>
    <x:row r="45" ht="24" customHeight="1">
      <x:c r="A45" s="6" t="str">
        <x:v>Weekly buckets simplify actual dates. Enter cash cost independently from payment records; do not copy noncash vehicle allocations from the contribution model. A negative balance exposes a funding gap, not permission to operate unfunded. The model ends at week 13 with receivables, supplier balances and retained deposits still visible. Check the legal payment clock and your ledger.</x:v>
      </x:c>
      <x:c r="B45" s="6"/>
      <x:c r="C45" s="6"/>
      <x:c r="D45" s="6"/>
      <x:c r="E45" s="74"/>
      <x:c r="F45" s="74"/>
      <x:c r="G45" s="74"/>
      <x:c r="H45" s="74"/>
      <x:c r="I45" s="74"/>
      <x:c r="J45" s="74"/>
      <x:c r="K45" s="74"/>
      <x:c r="L45" s="74"/>
    </x:row>
    <x:row r="46" ht="24" customHeight="1">
      <x:c r="A46" s="6"/>
      <x:c r="B46" s="6"/>
      <x:c r="C46" s="6"/>
      <x:c r="D46" s="6"/>
      <x:c r="E46" s="74"/>
      <x:c r="F46" s="74"/>
      <x:c r="G46" s="74"/>
      <x:c r="H46" s="74"/>
      <x:c r="I46" s="74"/>
      <x:c r="J46" s="74"/>
      <x:c r="K46" s="74"/>
      <x:c r="L46" s="74"/>
    </x:row>
    <x:row r="47" ht="24" customHeight="1">
      <x:c r="A47" s="6"/>
      <x:c r="B47" s="6"/>
      <x:c r="C47" s="6"/>
      <x:c r="D47" s="6"/>
      <x:c r="E47" s="74"/>
      <x:c r="F47" s="74"/>
      <x:c r="G47" s="74"/>
      <x:c r="H47" s="74"/>
      <x:c r="I47" s="74"/>
      <x:c r="J47" s="74"/>
      <x:c r="K47" s="74"/>
      <x:c r="L47" s="74"/>
    </x:row>
    <x:row r="48" ht="24" customHeight="1">
      <x:c r="A48" s="6"/>
      <x:c r="B48" s="6"/>
      <x:c r="C48" s="6"/>
      <x:c r="D48" s="6"/>
    </x:row>
    <x:row r="49" ht="24" customHeight="1">
      <x:c r="A49" s="6"/>
      <x:c r="B49" s="6"/>
      <x:c r="C49" s="6"/>
      <x:c r="D49" s="6"/>
    </x:row>
    <x:row r="50" ht="24" customHeight="1">
      <x:c r="A50" s="6"/>
      <x:c r="B50" s="6"/>
      <x:c r="C50" s="6"/>
      <x:c r="D50" s="6"/>
    </x:row>
  </x:sheetData>
  <x:mergeCells>
    <x:mergeCell ref="A1:D1"/>
    <x:mergeCell ref="A2:D2"/>
    <x:mergeCell ref="A45:L47"/>
  </x:mergeCells>
  <x:pageMargins left="0.7" right="0.7" top="0.75" bottom="0.75" header="0.3" footer="0.3"/>
  <x:drawing xmlns:r="http://schemas.openxmlformats.org/officeDocument/2006/relationships" r:id="R8d0d3e6c64984e2a"/>
  <x:legacyDrawing xmlns:r="http://schemas.openxmlformats.org/officeDocument/2006/relationships" r:id="Rc7ba81fdb5da4c42"/>
</x:worksheet>
</file>

<file path=xl/worksheets/sheet15.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7" hidden="0" customWidth="1"/>
    <x:col min="2" max="2" width="26" hidden="0" customWidth="1"/>
    <x:col min="3" max="3" width="17" hidden="0" customWidth="1"/>
    <x:col min="4" max="4" width="58" hidden="0" customWidth="1"/>
  </x:cols>
  <x:sheetData>
    <x:row r="1" ht="38" customHeight="1">
      <x:c r="A1" s="9" t="str">
        <x:v>Quote and meeting routes: one cohort</x:v>
      </x:c>
      <x:c r="B1" s="9"/>
      <x:c r="C1" s="9"/>
      <x:c r="D1" s="9"/>
    </x:row>
    <x:row r="2" ht="38" customHeight="1">
      <x:c r="A2" s="12" t="str">
        <x:v>Fictional example. One first scoping meeting per account; counts must refer to the same cohort. No guaranteed wins.</x:v>
      </x:c>
      <x:c r="B2" s="12"/>
      <x:c r="C2" s="12"/>
      <x:c r="D2" s="12"/>
    </x:row>
    <x:row r="3" ht="24" customHeight="1">
      <x:c r="A3" s="6"/>
      <x:c r="B3" s="6"/>
      <x:c r="C3" s="6"/>
      <x:c r="D3" s="6"/>
    </x:row>
    <x:row r="4" ht="24" customHeight="1">
      <x:c r="A4" s="6"/>
      <x:c r="B4" s="6"/>
      <x:c r="C4" s="6"/>
      <x:c r="D4" s="6"/>
    </x:row>
    <x:row r="5" ht="32" customHeight="1">
      <x:c r="A5" s="15" t="str">
        <x:v>INPUT / OUTPUT</x:v>
      </x:c>
      <x:c r="B5" s="15" t="str">
        <x:v>VALUE</x:v>
      </x:c>
      <x:c r="C5" s="15" t="str">
        <x:v>UNIT</x:v>
      </x:c>
      <x:c r="D5" s="15" t="str">
        <x:v>SOURCE / INTERPRETATION</x:v>
      </x:c>
    </x:row>
    <x:row r="6" ht="36" customHeight="1">
      <x:c r="A6" s="6" t="str">
        <x:v>Unique accounts reached</x:v>
      </x:c>
      <x:c r="B6" s="88" t="n">
        <x:v>100</x:v>
      </x:c>
      <x:c r="C6" s="6" t="str">
        <x:v>accounts</x:v>
      </x:c>
      <x:c r="D6" s="6" t="str">
        <x:v>Fictional cohort. Count distinct reached accounts.</x:v>
      </x:c>
    </x:row>
    <x:row r="7" ht="36" customHeight="1">
      <x:c r="A7" s="6" t="str">
        <x:v>Positive account replies</x:v>
      </x:c>
      <x:c r="B7" s="88" t="n">
        <x:v>12</x:v>
      </x:c>
      <x:c r="C7" s="6" t="str">
        <x:v>accounts</x:v>
      </x:c>
      <x:c r="D7" s="6" t="str">
        <x:v>Relevant replies, not automations or opt-outs.</x:v>
      </x:c>
    </x:row>
    <x:row r="8" ht="36" customHeight="1">
      <x:c r="A8" s="6" t="str">
        <x:v>Quote-ready accounts</x:v>
      </x:c>
      <x:c r="B8" s="88" t="n">
        <x:v>6</x:v>
      </x:c>
      <x:c r="C8" s="6" t="str">
        <x:v>accounts</x:v>
      </x:c>
      <x:c r="D8" s="6" t="str">
        <x:v>Actual priceable briefs.</x:v>
      </x:c>
    </x:row>
    <x:row r="9" ht="36" customHeight="1">
      <x:c r="A9" s="6" t="str">
        <x:v>First scoping meetings booked</x:v>
      </x:c>
      <x:c r="B9" s="88" t="n">
        <x:v>6</x:v>
      </x:c>
      <x:c r="C9" s="6" t="str">
        <x:v>accounts</x:v>
      </x:c>
      <x:c r="D9" s="6" t="str">
        <x:v>Use one first meeting per account in this model.</x:v>
      </x:c>
    </x:row>
    <x:row r="10" ht="36" customHeight="1">
      <x:c r="A10" s="6" t="str">
        <x:v>First meetings due</x:v>
      </x:c>
      <x:c r="B10" s="88" t="n">
        <x:v>5</x:v>
      </x:c>
      <x:c r="C10" s="6" t="str">
        <x:v>accounts</x:v>
      </x:c>
      <x:c r="D10" s="6" t="str">
        <x:v>Exclude future appointments.</x:v>
      </x:c>
    </x:row>
    <x:row r="11" ht="36" customHeight="1">
      <x:c r="A11" s="6" t="str">
        <x:v>First meetings held</x:v>
      </x:c>
      <x:c r="B11" s="88" t="n">
        <x:v>4</x:v>
      </x:c>
      <x:c r="C11" s="6" t="str">
        <x:v>accounts</x:v>
      </x:c>
      <x:c r="D11" s="6" t="str">
        <x:v>Do not count no-shows as held.</x:v>
      </x:c>
    </x:row>
    <x:row r="12" ht="36" customHeight="1">
      <x:c r="A12" s="6" t="str">
        <x:v>Sales-accepted meeting accounts</x:v>
      </x:c>
      <x:c r="B12" s="88" t="n">
        <x:v>3</x:v>
      </x:c>
      <x:c r="C12" s="6" t="str">
        <x:v>accounts</x:v>
      </x:c>
      <x:c r="D12" s="6" t="str">
        <x:v>Accepted after review.</x:v>
      </x:c>
    </x:row>
    <x:row r="13" ht="36" customHeight="1">
      <x:c r="A13" s="6" t="str">
        <x:v>Quote / accepted-meeting overlap</x:v>
      </x:c>
      <x:c r="B13" s="88" t="n">
        <x:v>1</x:v>
      </x:c>
      <x:c r="C13" s="6" t="str">
        <x:v>accounts</x:v>
      </x:c>
      <x:c r="D13" s="6" t="str">
        <x:v>Intersection of quote-ready and accepted-meeting accounts.</x:v>
      </x:c>
    </x:row>
    <x:row r="14" ht="36" customHeight="1">
      <x:c r="A14" s="6" t="str">
        <x:v>Paid-pilot accounts</x:v>
      </x:c>
      <x:c r="B14" s="88" t="n">
        <x:v>2</x:v>
      </x:c>
      <x:c r="C14" s="6" t="str">
        <x:v>accounts</x:v>
      </x:c>
      <x:c r="D14" s="6" t="str">
        <x:v>Subset of unique opportunity accounts.</x:v>
      </x:c>
    </x:row>
    <x:row r="15" ht="36" customHeight="1">
      <x:c r="A15" s="6" t="str">
        <x:v>New recurring contract accounts</x:v>
      </x:c>
      <x:c r="B15" s="88" t="n">
        <x:v>1</x:v>
      </x:c>
      <x:c r="C15" s="6" t="str">
        <x:v>accounts</x:v>
      </x:c>
      <x:c r="D15" s="6" t="str">
        <x:v>Subset of paid-pilot accounts in this illustrated route.</x:v>
      </x:c>
    </x:row>
    <x:row r="16" ht="36" customHeight="1">
      <x:c r="A16" s="6" t="str">
        <x:v>Fully loaded acquisition cost</x:v>
      </x:c>
      <x:c r="B16" s="29" t="n">
        <x:v>35000</x:v>
      </x:c>
      <x:c r="C16" s="6" t="str">
        <x:v>INR / cohort</x:v>
      </x:c>
      <x:c r="D16" s="6" t="str">
        <x:v>Include retained sales time, data, tools and programme fees.</x:v>
      </x:c>
    </x:row>
    <x:row r="17" ht="36" customHeight="1">
      <x:c r="A17" s="6" t="str">
        <x:v>Expected loads per month per win</x:v>
      </x:c>
      <x:c r="B17" s="88" t="n">
        <x:v>8</x:v>
      </x:c>
      <x:c r="C17" s="6" t="str">
        <x:v>loads</x:v>
      </x:c>
      <x:c r="D17" s="6" t="str">
        <x:v>Assumption, not committed volume.</x:v>
      </x:c>
    </x:row>
    <x:row r="18" ht="36" customHeight="1">
      <x:c r="A18" s="6" t="str">
        <x:v>Contribution horizon</x:v>
      </x:c>
      <x:c r="B18" s="88" t="n">
        <x:v>3</x:v>
      </x:c>
      <x:c r="C18" s="6" t="str">
        <x:v>months</x:v>
      </x:c>
      <x:c r="D18" s="6" t="str">
        <x:v>Finite horizon, not infinite LTV.</x:v>
      </x:c>
    </x:row>
    <x:row r="19" ht="36" customHeight="1">
      <x:c r="A19" s="6" t="str">
        <x:v>Direct contribution per load</x:v>
      </x:c>
      <x:c r="B19" s="50" t="n">
        <x:f>IF('Unit Economics'!B23="Ready",'Unit Economics'!B29,"")</x:f>
        <x:v>4800</x:v>
      </x:c>
      <x:c r="C19" s="6" t="str">
        <x:v>INR / load</x:v>
      </x:c>
      <x:c r="D19" s="6" t="str">
        <x:v>Linked to Unit Economics.</x:v>
      </x:c>
    </x:row>
    <x:row r="20" ht="36" customHeight="1">
      <x:c r="A20" s="6" t="str">
        <x:v>Onboarding per won account</x:v>
      </x:c>
      <x:c r="B20" s="29" t="n">
        <x:v>10000</x:v>
      </x:c>
      <x:c r="C20" s="6" t="str">
        <x:v>INR</x:v>
      </x:c>
      <x:c r="D20" s="6" t="str">
        <x:v>Fictional incremental setup per new contract.</x:v>
      </x:c>
    </x:row>
    <x:row r="21" ht="24" customHeight="1">
      <x:c r="A21" s="6"/>
      <x:c r="B21" s="6"/>
      <x:c r="C21" s="6"/>
      <x:c r="D21" s="6"/>
    </x:row>
    <x:row r="22" ht="39" customHeight="1">
      <x:c r="A22" s="6" t="str">
        <x:v>INPUT CHECK</x:v>
      </x:c>
      <x:c r="B22" s="34" t="str">
        <x:f>IF(COUNT(B6:B20)&lt;&gt;15,"Complete inputs",IF(OR(MIN(B6:B18)&lt;0,B20&lt;0,MOD(B6,1)&lt;&gt;0,MOD(B7,1)&lt;&gt;0,MOD(B8,1)&lt;&gt;0,MOD(B9,1)&lt;&gt;0,MOD(B10,1)&lt;&gt;0,MOD(B11,1)&lt;&gt;0,MOD(B12,1)&lt;&gt;0,MOD(B13,1)&lt;&gt;0,MOD(B14,1)&lt;&gt;0,MOD(B15,1)&lt;&gt;0,B7&gt;B6,B8&gt;B7,B9&gt;B7,B10&gt;B9,B11&gt;B10,B12&gt;B11,B13&gt;MIN(B8,B12),B8+B12-B13&gt;B7,B14&gt;B8+B12-B13,B15&gt;B14),"Review cohort / counts","Ready"))</x:f>
        <x:v>Ready</x:v>
      </x:c>
      <x:c r="C22" s="6"/>
      <x:c r="D22" s="6"/>
    </x:row>
    <x:row r="23" ht="39" customHeight="1">
      <x:c r="A23" s="6"/>
      <x:c r="B23" s="34"/>
      <x:c r="C23" s="6"/>
      <x:c r="D23" s="6"/>
    </x:row>
    <x:row r="24" ht="39" customHeight="1">
      <x:c r="A24" s="6" t="str">
        <x:v>Unique opportunity accounts</x:v>
      </x:c>
      <x:c r="B24" s="70" t="n">
        <x:f>IF(B22="Ready",B8+B12-B13,"")</x:f>
        <x:v>8</x:v>
      </x:c>
      <x:c r="C24" s="6"/>
      <x:c r="D24" s="6"/>
    </x:row>
    <x:row r="25" ht="39" customHeight="1">
      <x:c r="A25" s="6" t="str">
        <x:v>Positive account response rate</x:v>
      </x:c>
      <x:c r="B25" s="42" t="n">
        <x:f>IF(B22&lt;&gt;"Ready","",IF(B6=0,"N/A",B7/B6))</x:f>
        <x:v>0.12</x:v>
      </x:c>
      <x:c r="C25" s="6"/>
      <x:c r="D25" s="6"/>
    </x:row>
    <x:row r="26" ht="39" customHeight="1">
      <x:c r="A26" s="6" t="str">
        <x:v>Quote-ready account yield</x:v>
      </x:c>
      <x:c r="B26" s="42" t="n">
        <x:f>IF(B22&lt;&gt;"Ready","",IF(B6=0,"N/A",B8/B6))</x:f>
        <x:v>0.06</x:v>
      </x:c>
      <x:c r="C26" s="6"/>
      <x:c r="D26" s="6"/>
    </x:row>
    <x:row r="27" ht="39" customHeight="1">
      <x:c r="A27" s="6" t="str">
        <x:v>Show rate of meetings due</x:v>
      </x:c>
      <x:c r="B27" s="42" t="n">
        <x:f>IF(B22&lt;&gt;"Ready","",IF(B10=0,"N/A",B11/B10))</x:f>
        <x:v>0.8</x:v>
      </x:c>
      <x:c r="C27" s="6"/>
      <x:c r="D27" s="6"/>
    </x:row>
    <x:row r="28" ht="39" customHeight="1">
      <x:c r="A28" s="6" t="str">
        <x:v>Sales acceptance of held</x:v>
      </x:c>
      <x:c r="B28" s="42" t="n">
        <x:f>IF(B22&lt;&gt;"Ready","",IF(B11=0,"N/A",B12/B11))</x:f>
        <x:v>0.75</x:v>
      </x:c>
      <x:c r="C28" s="6"/>
      <x:c r="D28" s="6"/>
    </x:row>
    <x:row r="29" ht="39" customHeight="1">
      <x:c r="A29" s="6" t="str">
        <x:v>Acquisition cost / unique opportunity</x:v>
      </x:c>
      <x:c r="B29" s="40" t="n">
        <x:f>IF(B22&lt;&gt;"Ready","",IF(B24=0,"N/A",B16/B24))</x:f>
        <x:v>4375</x:v>
      </x:c>
      <x:c r="C29" s="6"/>
      <x:c r="D29" s="6"/>
    </x:row>
    <x:row r="30" ht="39" customHeight="1">
      <x:c r="A30" s="6" t="str">
        <x:v>Acquisition cost / won account</x:v>
      </x:c>
      <x:c r="B30" s="40" t="n">
        <x:f>IF(B22&lt;&gt;"Ready","",IF(B15=0,"No wins yet",B16/B15))</x:f>
        <x:v>35000</x:v>
      </x:c>
      <x:c r="C30" s="6"/>
      <x:c r="D30" s="6"/>
    </x:row>
    <x:row r="31" ht="39" customHeight="1">
      <x:c r="A31" s="6" t="str">
        <x:v>Finite contribution per won account</x:v>
      </x:c>
      <x:c r="B31" s="40" t="n">
        <x:f>IF(B22="Ready",B17*B18*B19,"")</x:f>
        <x:v>115200</x:v>
      </x:c>
      <x:c r="C31" s="6"/>
      <x:c r="D31" s="6"/>
    </x:row>
    <x:row r="32" ht="39" customHeight="1">
      <x:c r="A32" s="6" t="str">
        <x:v>Planned contribution, all wins</x:v>
      </x:c>
      <x:c r="B32" s="40" t="n">
        <x:f>IF(B22="Ready",B31*B15,"")</x:f>
        <x:v>115200</x:v>
      </x:c>
      <x:c r="C32" s="6"/>
      <x:c r="D32" s="6"/>
    </x:row>
    <x:row r="33" ht="39" customHeight="1">
      <x:c r="A33" s="6" t="str">
        <x:v>Onboarding, all wins</x:v>
      </x:c>
      <x:c r="B33" s="40" t="n">
        <x:f>IF(B22="Ready",B20*B15,"")</x:f>
        <x:v>10000</x:v>
      </x:c>
      <x:c r="C33" s="6"/>
      <x:c r="D33" s="6"/>
    </x:row>
    <x:row r="34" ht="39" customHeight="1">
      <x:c r="A34" s="6" t="str">
        <x:v>After onboarding and acquisition</x:v>
      </x:c>
      <x:c r="B34" s="40" t="n">
        <x:f>IF(B22="Ready",B32-B33-B16,"")</x:f>
        <x:v>70200</x:v>
      </x:c>
      <x:c r="C34" s="6"/>
      <x:c r="D34" s="6"/>
    </x:row>
    <x:row r="35" ht="24" customHeight="1">
      <x:c r="A35" s="6"/>
      <x:c r="B35" s="6"/>
      <x:c r="C35" s="6"/>
      <x:c r="D35" s="6"/>
    </x:row>
    <x:row r="36" ht="24" customHeight="1">
      <x:c r="A36" s="6"/>
      <x:c r="B36" s="6"/>
      <x:c r="C36" s="6"/>
      <x:c r="D36" s="6"/>
    </x:row>
    <x:row r="37" ht="24" customHeight="1">
      <x:c r="A37" s="6" t="str">
        <x:v>Finite planned contribution is not cash, earned revenue or a performance forecast. Negative per-load contribution is allowed so losses remain visible. Treat low or immature samples as inconclusive. This cohort assumes wins follow paid pilots; change the funnel definition explicitly if your route differs.</x:v>
      </x:c>
      <x:c r="B37" s="6"/>
      <x:c r="C37" s="6"/>
      <x:c r="D37" s="6"/>
    </x:row>
    <x:row r="38" ht="24" customHeight="1">
      <x:c r="A38" s="6"/>
      <x:c r="B38" s="6"/>
      <x:c r="C38" s="6"/>
      <x:c r="D38" s="6"/>
    </x:row>
    <x:row r="39" ht="24" customHeight="1">
      <x:c r="A39" s="6"/>
      <x:c r="B39" s="6"/>
      <x:c r="C39" s="6"/>
      <x:c r="D39" s="6"/>
    </x:row>
    <x:row r="40" ht="24" customHeight="1">
      <x:c r="A40" s="6"/>
      <x:c r="B40" s="6"/>
      <x:c r="C40" s="6"/>
      <x:c r="D40" s="6"/>
    </x:row>
    <x:row r="41" ht="24" customHeight="1">
      <x:c r="A41" s="6"/>
      <x:c r="B41" s="6"/>
      <x:c r="C41" s="6"/>
      <x:c r="D41" s="6"/>
    </x:row>
    <x:row r="42" ht="24" customHeight="1">
      <x:c r="A42" s="6"/>
      <x:c r="B42" s="6"/>
      <x:c r="C42" s="6"/>
      <x:c r="D42" s="6"/>
    </x:row>
    <x:row r="43" ht="24" customHeight="1">
      <x:c r="A43" s="6"/>
      <x:c r="B43" s="6"/>
      <x:c r="C43" s="6"/>
      <x:c r="D43" s="6"/>
    </x:row>
    <x:row r="44" ht="24" customHeight="1">
      <x:c r="A44" s="6"/>
      <x:c r="B44" s="6"/>
      <x:c r="C44" s="6"/>
      <x:c r="D44" s="6"/>
    </x:row>
    <x:row r="45" ht="24" customHeight="1">
      <x:c r="A45" s="6"/>
      <x:c r="B45" s="6"/>
      <x:c r="C45" s="6"/>
      <x:c r="D45" s="6"/>
    </x:row>
    <x:row r="46" ht="24" customHeight="1">
      <x:c r="A46" s="6"/>
      <x:c r="B46" s="6"/>
      <x:c r="C46" s="6"/>
      <x:c r="D46" s="6"/>
    </x:row>
    <x:row r="47" ht="24" customHeight="1">
      <x:c r="A47" s="6"/>
      <x:c r="B47" s="6"/>
      <x:c r="C47" s="6"/>
      <x:c r="D47" s="6"/>
    </x:row>
    <x:row r="48" ht="24" customHeight="1">
      <x:c r="A48" s="6"/>
      <x:c r="B48" s="6"/>
      <x:c r="C48" s="6"/>
      <x:c r="D48" s="6"/>
    </x:row>
    <x:row r="49" ht="24" customHeight="1">
      <x:c r="A49" s="6"/>
      <x:c r="B49" s="6"/>
      <x:c r="C49" s="6"/>
      <x:c r="D49" s="6"/>
    </x:row>
    <x:row r="50" ht="24" customHeight="1">
      <x:c r="A50" s="6"/>
      <x:c r="B50" s="6"/>
      <x:c r="C50" s="6"/>
      <x:c r="D50" s="6"/>
    </x:row>
  </x:sheetData>
  <x:mergeCells>
    <x:mergeCell ref="A1:D1"/>
    <x:mergeCell ref="A2:D2"/>
    <x:mergeCell ref="A37:D40"/>
  </x:mergeCells>
  <x:pageMargins left="0.7" right="0.7" top="0.75" bottom="0.75" header="0.3" footer="0.3"/>
  <x:legacyDrawing xmlns:r="http://schemas.openxmlformats.org/officeDocument/2006/relationships" r:id="R42bdb76939bd480c"/>
</x:worksheet>
</file>

<file path=xl/worksheets/sheet16.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38" hidden="0" customWidth="1"/>
    <x:col min="10" max="10" width="20" hidden="0" customWidth="1"/>
  </x:cols>
  <x:sheetData>
    <x:row r="1" ht="38" customHeight="1">
      <x:c r="A1" s="9" t="str">
        <x:v>Pilot load ledger: no missing evidence hidden</x:v>
      </x:c>
      <x:c r="B1" s="9"/>
      <x:c r="C1" s="9"/>
      <x:c r="D1" s="9"/>
      <x:c r="E1" s="9"/>
      <x:c r="F1" s="9"/>
      <x:c r="G1" s="9"/>
      <x:c r="H1" s="9"/>
      <x:c r="I1" s="9"/>
      <x:c r="J1" s="9"/>
    </x:row>
    <x:row r="2" ht="38" customHeight="1">
      <x:c r="A2" s="12" t="str">
        <x:v>Sample 12-load cohort is fictional. Enter due status and Yes/No/Unknown evidence. A missing due milestone withholds its rate.</x:v>
      </x:c>
      <x:c r="B2" s="12"/>
      <x:c r="C2" s="12"/>
      <x:c r="D2" s="12"/>
      <x:c r="E2" s="12"/>
      <x:c r="F2" s="12"/>
      <x:c r="G2" s="12"/>
      <x:c r="H2" s="12"/>
      <x:c r="I2" s="12"/>
      <x:c r="J2" s="12"/>
    </x:row>
    <x:row r="3" ht="24" customHeight="1">
      <x:c r="A3" s="6"/>
      <x:c r="B3" s="6"/>
      <x:c r="C3" s="6"/>
      <x:c r="D3" s="6"/>
      <x:c r="E3" s="6"/>
      <x:c r="F3" s="6"/>
      <x:c r="G3" s="6"/>
      <x:c r="H3" s="6"/>
      <x:c r="I3" s="6"/>
      <x:c r="J3" s="6"/>
    </x:row>
    <x:row r="4" ht="44" customHeight="1">
      <x:c r="A4" s="6" t="str">
        <x:v>Placement on time</x:v>
      </x:c>
      <x:c r="B4" s="6"/>
      <x:c r="C4" s="42" t="n">
        <x:f>IF(COUNTIF($A$9:$A$40,"&lt;&gt;")-COUNTIFS($A$9:$A$40,"&lt;&gt;",B9:B40,"Yes")-COUNTIFS($A$9:$A$40,"&lt;&gt;",B9:B40,"No")&gt;0,"Due status missing",IF(COUNTIFS($A$9:$A$40,"&lt;&gt;",B9:B40,"Yes")=0,"No due loads",IF(COUNTIFS($A$9:$A$40,"&lt;&gt;",B9:B40,"Yes")-COUNTIFS($A$9:$A$40,"&lt;&gt;",B9:B40,"Yes",C9:C40,"Yes")-COUNTIFS($A$9:$A$40,"&lt;&gt;",B9:B40,"Yes",C9:C40,"No")&gt;0,"Evidence missing",COUNTIFS($A$9:$A$40,"&lt;&gt;",B9:B40,"Yes",C9:C40,"Yes")/COUNTIFS($A$9:$A$40,"&lt;&gt;",B9:B40,"Yes"))))</x:f>
        <x:v>0.9166666666666666</x:v>
      </x:c>
      <x:c r="D4" s="6" t="str">
        <x:v>Delivery on time</x:v>
      </x:c>
      <x:c r="E4" s="6"/>
      <x:c r="F4" s="42" t="n">
        <x:f>IF(COUNTIF($A$9:$A$40,"&lt;&gt;")-COUNTIFS($A$9:$A$40,"&lt;&gt;",D9:D40,"Yes")-COUNTIFS($A$9:$A$40,"&lt;&gt;",D9:D40,"No")&gt;0,"Due status missing",IF(COUNTIFS($A$9:$A$40,"&lt;&gt;",D9:D40,"Yes")=0,"No due loads",IF(COUNTIFS($A$9:$A$40,"&lt;&gt;",D9:D40,"Yes")-COUNTIFS($A$9:$A$40,"&lt;&gt;",D9:D40,"Yes",E9:E40,"Yes")-COUNTIFS($A$9:$A$40,"&lt;&gt;",D9:D40,"Yes",E9:E40,"No")&gt;0,"Evidence missing",COUNTIFS($A$9:$A$40,"&lt;&gt;",D9:D40,"Yes",E9:E40,"Yes")/COUNTIFS($A$9:$A$40,"&lt;&gt;",D9:D40,"Yes"))))</x:f>
        <x:v>0.8333333333333334</x:v>
      </x:c>
      <x:c r="G4" s="6" t="str">
        <x:v>Complete POD on time</x:v>
      </x:c>
      <x:c r="H4" s="6"/>
      <x:c r="I4" s="6"/>
      <x:c r="J4" s="42" t="n">
        <x:f>IF(COUNTIF($A$9:$A$40,"&lt;&gt;")-COUNTIFS($A$9:$A$40,"&lt;&gt;",F9:F40,"Yes")-COUNTIFS($A$9:$A$40,"&lt;&gt;",F9:F40,"No")&gt;0,"Due status missing",IF(COUNTIFS($A$9:$A$40,"&lt;&gt;",F9:F40,"Yes")=0,"No due loads",IF(COUNTIFS($A$9:$A$40,"&lt;&gt;",F9:F40,"Yes")-COUNTIFS($A$9:$A$40,"&lt;&gt;",F9:F40,"Yes",G9:G40,"Yes")-COUNTIFS($A$9:$A$40,"&lt;&gt;",F9:F40,"Yes",G9:G40,"No")&gt;0,"Evidence missing",COUNTIFS($A$9:$A$40,"&lt;&gt;",F9:F40,"Yes",G9:G40,"Yes")/COUNTIFS($A$9:$A$40,"&lt;&gt;",F9:F40,"Yes"))))</x:f>
        <x:v>0.75</x:v>
      </x:c>
    </x:row>
    <x:row r="5" ht="24" customHeight="1">
      <x:c r="A5" s="6"/>
      <x:c r="B5" s="6"/>
      <x:c r="C5" s="6"/>
      <x:c r="D5" s="6"/>
      <x:c r="E5" s="6"/>
      <x:c r="F5" s="6"/>
      <x:c r="G5" s="6"/>
      <x:c r="H5" s="6"/>
      <x:c r="I5" s="6"/>
      <x:c r="J5" s="6"/>
    </x:row>
    <x:row r="6" ht="24" customHeight="1">
      <x:c r="A6" s="6"/>
      <x:c r="B6" s="6"/>
      <x:c r="C6" s="6"/>
      <x:c r="D6" s="6"/>
      <x:c r="E6" s="6"/>
      <x:c r="F6" s="6"/>
      <x:c r="G6" s="6"/>
      <x:c r="H6" s="6"/>
      <x:c r="I6" s="6"/>
      <x:c r="J6" s="6"/>
    </x:row>
    <x:row r="7" ht="24" customHeight="1">
      <x:c r="A7" s="6"/>
      <x:c r="B7" s="6"/>
      <x:c r="C7" s="6"/>
      <x:c r="D7" s="6"/>
      <x:c r="E7" s="6"/>
      <x:c r="F7" s="6"/>
      <x:c r="G7" s="6"/>
      <x:c r="H7" s="6"/>
      <x:c r="I7" s="6"/>
      <x:c r="J7" s="6"/>
    </x:row>
    <x:row r="8" ht="32" customHeight="1">
      <x:c r="A8" s="15" t="str">
        <x:v>Load ID</x:v>
      </x:c>
      <x:c r="B8" s="15" t="str">
        <x:v>Placement due?</x:v>
      </x:c>
      <x:c r="C8" s="15" t="str">
        <x:v>Placed on time?</x:v>
      </x:c>
      <x:c r="D8" s="15" t="str">
        <x:v>Delivery due?</x:v>
      </x:c>
      <x:c r="E8" s="15" t="str">
        <x:v>Delivered on time?</x:v>
      </x:c>
      <x:c r="F8" s="15" t="str">
        <x:v>POD due?</x:v>
      </x:c>
      <x:c r="G8" s="15" t="str">
        <x:v>Complete POD on time?</x:v>
      </x:c>
      <x:c r="H8" s="15" t="str">
        <x:v>Claim status</x:v>
      </x:c>
      <x:c r="I8" s="15" t="str">
        <x:v>Evidence / exception</x:v>
      </x:c>
      <x:c r="J8" s="15" t="str">
        <x:v>Owner</x:v>
      </x:c>
    </x:row>
    <x:row r="9" ht="45" customHeight="1">
      <x:c r="A9" s="24" t="str">
        <x:v>ILL-01</x:v>
      </x:c>
      <x:c r="B9" s="24" t="str">
        <x:v>Yes</x:v>
      </x:c>
      <x:c r="C9" s="24" t="str">
        <x:v>Yes</x:v>
      </x:c>
      <x:c r="D9" s="24" t="str">
        <x:v>Yes</x:v>
      </x:c>
      <x:c r="E9" s="24" t="str">
        <x:v>Yes</x:v>
      </x:c>
      <x:c r="F9" s="24" t="str">
        <x:v>Yes</x:v>
      </x:c>
      <x:c r="G9" s="24" t="str">
        <x:v>Yes</x:v>
      </x:c>
      <x:c r="H9" s="24" t="str">
        <x:v>None</x:v>
      </x:c>
      <x:c r="I9" s="24" t="str">
        <x:v>Fictional example, not measured service</x:v>
      </x:c>
      <x:c r="J9" s="24" t="str">
        <x:v>Operations</x:v>
      </x:c>
    </x:row>
    <x:row r="10" ht="45" customHeight="1">
      <x:c r="A10" s="24" t="str">
        <x:v>ILL-02</x:v>
      </x:c>
      <x:c r="B10" s="24" t="str">
        <x:v>Yes</x:v>
      </x:c>
      <x:c r="C10" s="24" t="str">
        <x:v>Yes</x:v>
      </x:c>
      <x:c r="D10" s="24" t="str">
        <x:v>Yes</x:v>
      </x:c>
      <x:c r="E10" s="24" t="str">
        <x:v>Yes</x:v>
      </x:c>
      <x:c r="F10" s="24" t="str">
        <x:v>Yes</x:v>
      </x:c>
      <x:c r="G10" s="24" t="str">
        <x:v>Yes</x:v>
      </x:c>
      <x:c r="H10" s="24" t="str">
        <x:v>None</x:v>
      </x:c>
      <x:c r="I10" s="24" t="str">
        <x:v>Fictional example, not measured service</x:v>
      </x:c>
      <x:c r="J10" s="24" t="str">
        <x:v>Operations</x:v>
      </x:c>
    </x:row>
    <x:row r="11" ht="45" customHeight="1">
      <x:c r="A11" s="24" t="str">
        <x:v>ILL-03</x:v>
      </x:c>
      <x:c r="B11" s="24" t="str">
        <x:v>Yes</x:v>
      </x:c>
      <x:c r="C11" s="24" t="str">
        <x:v>Yes</x:v>
      </x:c>
      <x:c r="D11" s="24" t="str">
        <x:v>Yes</x:v>
      </x:c>
      <x:c r="E11" s="24" t="str">
        <x:v>Yes</x:v>
      </x:c>
      <x:c r="F11" s="24" t="str">
        <x:v>Yes</x:v>
      </x:c>
      <x:c r="G11" s="24" t="str">
        <x:v>Yes</x:v>
      </x:c>
      <x:c r="H11" s="24" t="str">
        <x:v>None</x:v>
      </x:c>
      <x:c r="I11" s="24" t="str">
        <x:v>Fictional example, not measured service</x:v>
      </x:c>
      <x:c r="J11" s="24" t="str">
        <x:v>Operations</x:v>
      </x:c>
    </x:row>
    <x:row r="12" ht="45" customHeight="1">
      <x:c r="A12" s="24" t="str">
        <x:v>ILL-04</x:v>
      </x:c>
      <x:c r="B12" s="24" t="str">
        <x:v>Yes</x:v>
      </x:c>
      <x:c r="C12" s="24" t="str">
        <x:v>Yes</x:v>
      </x:c>
      <x:c r="D12" s="24" t="str">
        <x:v>Yes</x:v>
      </x:c>
      <x:c r="E12" s="24" t="str">
        <x:v>Yes</x:v>
      </x:c>
      <x:c r="F12" s="24" t="str">
        <x:v>Yes</x:v>
      </x:c>
      <x:c r="G12" s="24" t="str">
        <x:v>Yes</x:v>
      </x:c>
      <x:c r="H12" s="24" t="str">
        <x:v>None</x:v>
      </x:c>
      <x:c r="I12" s="24" t="str">
        <x:v>Fictional example, not measured service</x:v>
      </x:c>
      <x:c r="J12" s="24" t="str">
        <x:v>Operations</x:v>
      </x:c>
    </x:row>
    <x:row r="13" ht="45" customHeight="1">
      <x:c r="A13" s="24" t="str">
        <x:v>ILL-05</x:v>
      </x:c>
      <x:c r="B13" s="24" t="str">
        <x:v>Yes</x:v>
      </x:c>
      <x:c r="C13" s="24" t="str">
        <x:v>Yes</x:v>
      </x:c>
      <x:c r="D13" s="24" t="str">
        <x:v>Yes</x:v>
      </x:c>
      <x:c r="E13" s="24" t="str">
        <x:v>Yes</x:v>
      </x:c>
      <x:c r="F13" s="24" t="str">
        <x:v>Yes</x:v>
      </x:c>
      <x:c r="G13" s="24" t="str">
        <x:v>Yes</x:v>
      </x:c>
      <x:c r="H13" s="24" t="str">
        <x:v>None</x:v>
      </x:c>
      <x:c r="I13" s="24" t="str">
        <x:v>Fictional example, not measured service</x:v>
      </x:c>
      <x:c r="J13" s="24" t="str">
        <x:v>Operations</x:v>
      </x:c>
    </x:row>
    <x:row r="14" ht="45" customHeight="1">
      <x:c r="A14" s="24" t="str">
        <x:v>ILL-06</x:v>
      </x:c>
      <x:c r="B14" s="24" t="str">
        <x:v>Yes</x:v>
      </x:c>
      <x:c r="C14" s="24" t="str">
        <x:v>Yes</x:v>
      </x:c>
      <x:c r="D14" s="24" t="str">
        <x:v>Yes</x:v>
      </x:c>
      <x:c r="E14" s="24" t="str">
        <x:v>Yes</x:v>
      </x:c>
      <x:c r="F14" s="24" t="str">
        <x:v>Yes</x:v>
      </x:c>
      <x:c r="G14" s="24" t="str">
        <x:v>Yes</x:v>
      </x:c>
      <x:c r="H14" s="24" t="str">
        <x:v>None</x:v>
      </x:c>
      <x:c r="I14" s="24" t="str">
        <x:v>Fictional example, not measured service</x:v>
      </x:c>
      <x:c r="J14" s="24" t="str">
        <x:v>Operations</x:v>
      </x:c>
    </x:row>
    <x:row r="15" ht="45" customHeight="1">
      <x:c r="A15" s="24" t="str">
        <x:v>ILL-07</x:v>
      </x:c>
      <x:c r="B15" s="24" t="str">
        <x:v>Yes</x:v>
      </x:c>
      <x:c r="C15" s="24" t="str">
        <x:v>Yes</x:v>
      </x:c>
      <x:c r="D15" s="24" t="str">
        <x:v>Yes</x:v>
      </x:c>
      <x:c r="E15" s="24" t="str">
        <x:v>Yes</x:v>
      </x:c>
      <x:c r="F15" s="24" t="str">
        <x:v>Yes</x:v>
      </x:c>
      <x:c r="G15" s="24" t="str">
        <x:v>Yes</x:v>
      </x:c>
      <x:c r="H15" s="24" t="str">
        <x:v>None</x:v>
      </x:c>
      <x:c r="I15" s="24" t="str">
        <x:v>Fictional example, not measured service</x:v>
      </x:c>
      <x:c r="J15" s="24" t="str">
        <x:v>Operations</x:v>
      </x:c>
    </x:row>
    <x:row r="16" ht="45" customHeight="1">
      <x:c r="A16" s="24" t="str">
        <x:v>ILL-08</x:v>
      </x:c>
      <x:c r="B16" s="24" t="str">
        <x:v>Yes</x:v>
      </x:c>
      <x:c r="C16" s="24" t="str">
        <x:v>Yes</x:v>
      </x:c>
      <x:c r="D16" s="24" t="str">
        <x:v>Yes</x:v>
      </x:c>
      <x:c r="E16" s="24" t="str">
        <x:v>Yes</x:v>
      </x:c>
      <x:c r="F16" s="24" t="str">
        <x:v>Yes</x:v>
      </x:c>
      <x:c r="G16" s="24" t="str">
        <x:v>Yes</x:v>
      </x:c>
      <x:c r="H16" s="24" t="str">
        <x:v>None</x:v>
      </x:c>
      <x:c r="I16" s="24" t="str">
        <x:v>Fictional example, not measured service</x:v>
      </x:c>
      <x:c r="J16" s="24" t="str">
        <x:v>Operations</x:v>
      </x:c>
    </x:row>
    <x:row r="17" ht="45" customHeight="1">
      <x:c r="A17" s="24" t="str">
        <x:v>ILL-09</x:v>
      </x:c>
      <x:c r="B17" s="24" t="str">
        <x:v>Yes</x:v>
      </x:c>
      <x:c r="C17" s="24" t="str">
        <x:v>Yes</x:v>
      </x:c>
      <x:c r="D17" s="24" t="str">
        <x:v>Yes</x:v>
      </x:c>
      <x:c r="E17" s="24" t="str">
        <x:v>Yes</x:v>
      </x:c>
      <x:c r="F17" s="24" t="str">
        <x:v>Yes</x:v>
      </x:c>
      <x:c r="G17" s="24" t="str">
        <x:v>Yes</x:v>
      </x:c>
      <x:c r="H17" s="24" t="str">
        <x:v>None</x:v>
      </x:c>
      <x:c r="I17" s="24" t="str">
        <x:v>Fictional example, not measured service</x:v>
      </x:c>
      <x:c r="J17" s="24" t="str">
        <x:v>Operations</x:v>
      </x:c>
    </x:row>
    <x:row r="18" ht="45" customHeight="1">
      <x:c r="A18" s="24" t="str">
        <x:v>ILL-10</x:v>
      </x:c>
      <x:c r="B18" s="24" t="str">
        <x:v>Yes</x:v>
      </x:c>
      <x:c r="C18" s="24" t="str">
        <x:v>Yes</x:v>
      </x:c>
      <x:c r="D18" s="24" t="str">
        <x:v>Yes</x:v>
      </x:c>
      <x:c r="E18" s="24" t="str">
        <x:v>Yes</x:v>
      </x:c>
      <x:c r="F18" s="24" t="str">
        <x:v>Yes</x:v>
      </x:c>
      <x:c r="G18" s="24" t="str">
        <x:v>No</x:v>
      </x:c>
      <x:c r="H18" s="24" t="str">
        <x:v>None</x:v>
      </x:c>
      <x:c r="I18" s="24" t="str">
        <x:v>Fictional example, not measured service</x:v>
      </x:c>
      <x:c r="J18" s="24" t="str">
        <x:v>Operations</x:v>
      </x:c>
    </x:row>
    <x:row r="19" ht="45" customHeight="1">
      <x:c r="A19" s="24" t="str">
        <x:v>ILL-11</x:v>
      </x:c>
      <x:c r="B19" s="24" t="str">
        <x:v>Yes</x:v>
      </x:c>
      <x:c r="C19" s="24" t="str">
        <x:v>Yes</x:v>
      </x:c>
      <x:c r="D19" s="24" t="str">
        <x:v>Yes</x:v>
      </x:c>
      <x:c r="E19" s="24" t="str">
        <x:v>No</x:v>
      </x:c>
      <x:c r="F19" s="24" t="str">
        <x:v>Yes</x:v>
      </x:c>
      <x:c r="G19" s="24" t="str">
        <x:v>No</x:v>
      </x:c>
      <x:c r="H19" s="24" t="str">
        <x:v>None</x:v>
      </x:c>
      <x:c r="I19" s="24" t="str">
        <x:v>Fictional example, not measured service</x:v>
      </x:c>
      <x:c r="J19" s="24" t="str">
        <x:v>Operations</x:v>
      </x:c>
    </x:row>
    <x:row r="20" ht="45" customHeight="1">
      <x:c r="A20" s="24" t="str">
        <x:v>ILL-12</x:v>
      </x:c>
      <x:c r="B20" s="24" t="str">
        <x:v>Yes</x:v>
      </x:c>
      <x:c r="C20" s="24" t="str">
        <x:v>No</x:v>
      </x:c>
      <x:c r="D20" s="24" t="str">
        <x:v>Yes</x:v>
      </x:c>
      <x:c r="E20" s="24" t="str">
        <x:v>No</x:v>
      </x:c>
      <x:c r="F20" s="24" t="str">
        <x:v>Yes</x:v>
      </x:c>
      <x:c r="G20" s="24" t="str">
        <x:v>No</x:v>
      </x:c>
      <x:c r="H20" s="24" t="str">
        <x:v>None</x:v>
      </x:c>
      <x:c r="I20" s="24" t="str">
        <x:v>Fictional example, not measured service</x:v>
      </x:c>
      <x:c r="J20" s="24" t="str">
        <x:v>Operations</x:v>
      </x:c>
    </x:row>
    <x:row r="21" ht="45" customHeight="1">
      <x:c r="A21" s="24"/>
      <x:c r="B21" s="24"/>
      <x:c r="C21" s="24"/>
      <x:c r="D21" s="24"/>
      <x:c r="E21" s="24"/>
      <x:c r="F21" s="24"/>
      <x:c r="G21" s="24"/>
      <x:c r="H21" s="24"/>
      <x:c r="I21" s="24"/>
      <x:c r="J21" s="24"/>
    </x:row>
    <x:row r="22" ht="45" customHeight="1">
      <x:c r="A22" s="24"/>
      <x:c r="B22" s="24"/>
      <x:c r="C22" s="24"/>
      <x:c r="D22" s="24"/>
      <x:c r="E22" s="24"/>
      <x:c r="F22" s="24"/>
      <x:c r="G22" s="24"/>
      <x:c r="H22" s="24"/>
      <x:c r="I22" s="24"/>
      <x:c r="J22" s="24"/>
    </x:row>
    <x:row r="23" ht="45" customHeight="1">
      <x:c r="A23" s="24"/>
      <x:c r="B23" s="24"/>
      <x:c r="C23" s="24"/>
      <x:c r="D23" s="24"/>
      <x:c r="E23" s="24"/>
      <x:c r="F23" s="24"/>
      <x:c r="G23" s="24"/>
      <x:c r="H23" s="24"/>
      <x:c r="I23" s="24"/>
      <x:c r="J23" s="24"/>
    </x:row>
    <x:row r="24" ht="45" customHeight="1">
      <x:c r="A24" s="24"/>
      <x:c r="B24" s="24"/>
      <x:c r="C24" s="24"/>
      <x:c r="D24" s="24"/>
      <x:c r="E24" s="24"/>
      <x:c r="F24" s="24"/>
      <x:c r="G24" s="24"/>
      <x:c r="H24" s="24"/>
      <x:c r="I24" s="24"/>
      <x:c r="J24" s="24"/>
    </x:row>
    <x:row r="25" ht="45" customHeight="1">
      <x:c r="A25" s="24"/>
      <x:c r="B25" s="24"/>
      <x:c r="C25" s="24"/>
      <x:c r="D25" s="24"/>
      <x:c r="E25" s="24"/>
      <x:c r="F25" s="24"/>
      <x:c r="G25" s="24"/>
      <x:c r="H25" s="24"/>
      <x:c r="I25" s="24"/>
      <x:c r="J25" s="24"/>
    </x:row>
    <x:row r="26" ht="45" customHeight="1">
      <x:c r="A26" s="24"/>
      <x:c r="B26" s="24"/>
      <x:c r="C26" s="24"/>
      <x:c r="D26" s="24"/>
      <x:c r="E26" s="24"/>
      <x:c r="F26" s="24"/>
      <x:c r="G26" s="24"/>
      <x:c r="H26" s="24"/>
      <x:c r="I26" s="24"/>
      <x:c r="J26" s="24"/>
    </x:row>
    <x:row r="27" ht="45" customHeight="1">
      <x:c r="A27" s="24"/>
      <x:c r="B27" s="24"/>
      <x:c r="C27" s="24"/>
      <x:c r="D27" s="24"/>
      <x:c r="E27" s="24"/>
      <x:c r="F27" s="24"/>
      <x:c r="G27" s="24"/>
      <x:c r="H27" s="24"/>
      <x:c r="I27" s="24"/>
      <x:c r="J27" s="24"/>
    </x:row>
    <x:row r="28" ht="45" customHeight="1">
      <x:c r="A28" s="24"/>
      <x:c r="B28" s="24"/>
      <x:c r="C28" s="24"/>
      <x:c r="D28" s="24"/>
      <x:c r="E28" s="24"/>
      <x:c r="F28" s="24"/>
      <x:c r="G28" s="24"/>
      <x:c r="H28" s="24"/>
      <x:c r="I28" s="24"/>
      <x:c r="J28" s="24"/>
    </x:row>
    <x:row r="29" ht="45" customHeight="1">
      <x:c r="A29" s="24"/>
      <x:c r="B29" s="24"/>
      <x:c r="C29" s="24"/>
      <x:c r="D29" s="24"/>
      <x:c r="E29" s="24"/>
      <x:c r="F29" s="24"/>
      <x:c r="G29" s="24"/>
      <x:c r="H29" s="24"/>
      <x:c r="I29" s="24"/>
      <x:c r="J29" s="24"/>
    </x:row>
    <x:row r="30" ht="45" customHeight="1">
      <x:c r="A30" s="24"/>
      <x:c r="B30" s="24"/>
      <x:c r="C30" s="24"/>
      <x:c r="D30" s="24"/>
      <x:c r="E30" s="24"/>
      <x:c r="F30" s="24"/>
      <x:c r="G30" s="24"/>
      <x:c r="H30" s="24"/>
      <x:c r="I30" s="24"/>
      <x:c r="J30" s="24"/>
    </x:row>
    <x:row r="31" ht="45" customHeight="1">
      <x:c r="A31" s="24"/>
      <x:c r="B31" s="24"/>
      <x:c r="C31" s="24"/>
      <x:c r="D31" s="24"/>
      <x:c r="E31" s="24"/>
      <x:c r="F31" s="24"/>
      <x:c r="G31" s="24"/>
      <x:c r="H31" s="24"/>
      <x:c r="I31" s="24"/>
      <x:c r="J31" s="24"/>
    </x:row>
    <x:row r="32" ht="45" customHeight="1">
      <x:c r="A32" s="24"/>
      <x:c r="B32" s="24"/>
      <x:c r="C32" s="24"/>
      <x:c r="D32" s="24"/>
      <x:c r="E32" s="24"/>
      <x:c r="F32" s="24"/>
      <x:c r="G32" s="24"/>
      <x:c r="H32" s="24"/>
      <x:c r="I32" s="24"/>
      <x:c r="J32" s="24"/>
    </x:row>
    <x:row r="33" ht="45" customHeight="1">
      <x:c r="A33" s="24"/>
      <x:c r="B33" s="24"/>
      <x:c r="C33" s="24"/>
      <x:c r="D33" s="24"/>
      <x:c r="E33" s="24"/>
      <x:c r="F33" s="24"/>
      <x:c r="G33" s="24"/>
      <x:c r="H33" s="24"/>
      <x:c r="I33" s="24"/>
      <x:c r="J33" s="24"/>
    </x:row>
    <x:row r="34" ht="45" customHeight="1">
      <x:c r="A34" s="24"/>
      <x:c r="B34" s="24"/>
      <x:c r="C34" s="24"/>
      <x:c r="D34" s="24"/>
      <x:c r="E34" s="24"/>
      <x:c r="F34" s="24"/>
      <x:c r="G34" s="24"/>
      <x:c r="H34" s="24"/>
      <x:c r="I34" s="24"/>
      <x:c r="J34" s="24"/>
    </x:row>
    <x:row r="35" ht="45" customHeight="1">
      <x:c r="A35" s="24"/>
      <x:c r="B35" s="24"/>
      <x:c r="C35" s="24"/>
      <x:c r="D35" s="24"/>
      <x:c r="E35" s="24"/>
      <x:c r="F35" s="24"/>
      <x:c r="G35" s="24"/>
      <x:c r="H35" s="24"/>
      <x:c r="I35" s="24"/>
      <x:c r="J35" s="24"/>
    </x:row>
    <x:row r="36" ht="45" customHeight="1">
      <x:c r="A36" s="24"/>
      <x:c r="B36" s="24"/>
      <x:c r="C36" s="24"/>
      <x:c r="D36" s="24"/>
      <x:c r="E36" s="24"/>
      <x:c r="F36" s="24"/>
      <x:c r="G36" s="24"/>
      <x:c r="H36" s="24"/>
      <x:c r="I36" s="24"/>
      <x:c r="J36" s="24"/>
    </x:row>
    <x:row r="37" ht="45" customHeight="1">
      <x:c r="A37" s="24"/>
      <x:c r="B37" s="24"/>
      <x:c r="C37" s="24"/>
      <x:c r="D37" s="24"/>
      <x:c r="E37" s="24"/>
      <x:c r="F37" s="24"/>
      <x:c r="G37" s="24"/>
      <x:c r="H37" s="24"/>
      <x:c r="I37" s="24"/>
      <x:c r="J37" s="24"/>
    </x:row>
    <x:row r="38" ht="45" customHeight="1">
      <x:c r="A38" s="24"/>
      <x:c r="B38" s="24"/>
      <x:c r="C38" s="24"/>
      <x:c r="D38" s="24"/>
      <x:c r="E38" s="24"/>
      <x:c r="F38" s="24"/>
      <x:c r="G38" s="24"/>
      <x:c r="H38" s="24"/>
      <x:c r="I38" s="24"/>
      <x:c r="J38" s="24"/>
    </x:row>
    <x:row r="39" ht="45" customHeight="1">
      <x:c r="A39" s="24"/>
      <x:c r="B39" s="24"/>
      <x:c r="C39" s="24"/>
      <x:c r="D39" s="24"/>
      <x:c r="E39" s="24"/>
      <x:c r="F39" s="24"/>
      <x:c r="G39" s="24"/>
      <x:c r="H39" s="24"/>
      <x:c r="I39" s="24"/>
      <x:c r="J39" s="24"/>
    </x:row>
    <x:row r="40" ht="45" customHeight="1">
      <x:c r="A40" s="24"/>
      <x:c r="B40" s="24"/>
      <x:c r="C40" s="24"/>
      <x:c r="D40" s="24"/>
      <x:c r="E40" s="24"/>
      <x:c r="F40" s="24"/>
      <x:c r="G40" s="24"/>
      <x:c r="H40" s="24"/>
      <x:c r="I40" s="24"/>
      <x:c r="J40" s="24"/>
    </x:row>
    <x:row r="41" ht="24" customHeight="1">
      <x:c r="A41" s="6"/>
      <x:c r="B41" s="6"/>
      <x:c r="C41" s="6"/>
      <x:c r="D41" s="6"/>
      <x:c r="E41" s="6"/>
      <x:c r="F41" s="6"/>
      <x:c r="G41" s="6"/>
      <x:c r="H41" s="6"/>
      <x:c r="I41" s="6"/>
      <x:c r="J41" s="6"/>
    </x:row>
    <x:row r="42" ht="24" customHeight="1">
      <x:c r="A42" s="6"/>
      <x:c r="B42" s="6"/>
      <x:c r="C42" s="6"/>
      <x:c r="D42" s="6"/>
      <x:c r="E42" s="6"/>
      <x:c r="F42" s="6"/>
      <x:c r="G42" s="6"/>
      <x:c r="H42" s="6"/>
      <x:c r="I42" s="6"/>
      <x:c r="J42" s="6"/>
    </x:row>
    <x:row r="43" ht="24" customHeight="1">
      <x:c r="A43" s="6"/>
      <x:c r="B43" s="6"/>
      <x:c r="C43" s="6"/>
      <x:c r="D43" s="6"/>
      <x:c r="E43" s="6"/>
      <x:c r="F43" s="6"/>
      <x:c r="G43" s="6"/>
      <x:c r="H43" s="6"/>
      <x:c r="I43" s="6"/>
      <x:c r="J43" s="6"/>
    </x:row>
    <x:row r="44" ht="24" customHeight="1">
      <x:c r="A44" s="6"/>
      <x:c r="B44" s="6"/>
      <x:c r="C44" s="6"/>
      <x:c r="D44" s="6"/>
      <x:c r="E44" s="6"/>
      <x:c r="F44" s="6"/>
      <x:c r="G44" s="6"/>
      <x:c r="H44" s="6"/>
      <x:c r="I44" s="6"/>
      <x:c r="J44" s="6"/>
    </x:row>
  </x:sheetData>
  <x:mergeCells>
    <x:mergeCell ref="A1:J1"/>
    <x:mergeCell ref="A2:J2"/>
    <x:mergeCell ref="A4:B4"/>
    <x:mergeCell ref="D4:E4"/>
    <x:mergeCell ref="G4:I4"/>
  </x:mergeCells>
  <x:dataValidations count="2">
    <x:dataValidation type="list" sqref="B9:G40">
      <x:formula1>"Yes,No,Unknown"</x:formula1>
    </x:dataValidation>
    <x:dataValidation type="list" sqref="H9:H40">
      <x:formula1>"None,Open,Resolved"</x:formula1>
    </x:dataValidation>
  </x:dataValidations>
  <x:pageMargins left="0.7" right="0.7" top="0.75" bottom="0.75" header="0.3" footer="0.3"/>
</x:worksheet>
</file>