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ables/table4.xml" ContentType="application/vnd.openxmlformats-officedocument.spreadsheetml.table+xml"/>
  <Override PartName="/xl/worksheets/sheet9.xml" ContentType="application/vnd.openxmlformats-officedocument.spreadsheetml.worksheet+xml"/>
  <Override PartName="/xl/worksheets/sheet10.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worksheets/sheet11.xml" ContentType="application/vnd.openxmlformats-officedocument.spreadsheetml.worksheet+xml"/>
  <Override PartName="/xl/comments2.xml" ContentType="application/vnd.openxmlformats-officedocument.spreadsheetml.comments+xml"/>
  <Override PartName="/xl/threadedcomments/threadedcomment2.xml" ContentType="application/vnd.ms-excel.threadedcomments+xml"/>
  <Override PartName="/xl/worksheets/sheet12.xml" ContentType="application/vnd.openxmlformats-officedocument.spreadsheetml.worksheet+xml"/>
  <Override PartName="/xl/comments3.xml" ContentType="application/vnd.openxmlformats-officedocument.spreadsheetml.comments+xml"/>
  <Override PartName="/xl/threadedcomments/threadedcomment3.xml" ContentType="application/vnd.ms-excel.threadedcomments+xml"/>
  <Override PartName="/xl/worksheets/sheet13.xml" ContentType="application/vnd.openxmlformats-officedocument.spreadsheetml.worksheet+xml"/>
  <Override PartName="/xl/worksheets/sheet14.xml" ContentType="application/vnd.openxmlformats-officedocument.spreadsheetml.worksheet+xml"/>
  <Override PartName="/xl/tables/table5.xml" ContentType="application/vnd.openxmlformats-officedocument.spreadsheetml.table+xml"/>
  <Override PartName="/xl/worksheets/sheet15.xml" ContentType="application/vnd.openxmlformats-officedocument.spreadsheetml.worksheet+xml"/>
  <Override PartName="/xl/tables/table6.xml" ContentType="application/vnd.openxmlformats-officedocument.spreadsheetml.table+xml"/>
  <Override PartName="/xl/worksheets/sheet16.xml" ContentType="application/vnd.openxmlformats-officedocument.spreadsheetml.worksheet+xml"/>
  <Override PartName="/xl/tables/table7.xml" ContentType="application/vnd.openxmlformats-officedocument.spreadsheetml.table+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4686b196bef34705" /></Relationships>
</file>

<file path=xl/workbook.xml><?xml version="1.0" encoding="utf-8"?>
<x:workbook xmlns:x="http://schemas.openxmlformats.org/spreadsheetml/2006/main">
  <x:sheets>
    <x:sheet xmlns:r="http://schemas.openxmlformats.org/officeDocument/2006/relationships" name="Start" sheetId="1" r:id="R2aa8fbb61e574840"/>
    <x:sheet xmlns:r="http://schemas.openxmlformats.org/officeDocument/2006/relationships" name="Campaign Brief" sheetId="2" r:id="R8ac687f1aea1415f"/>
    <x:sheet xmlns:r="http://schemas.openxmlformats.org/officeDocument/2006/relationships" name="Account Universe" sheetId="3" r:id="Rf68f26dadb214d43"/>
    <x:sheet xmlns:r="http://schemas.openxmlformats.org/officeDocument/2006/relationships" name="Signal Register" sheetId="4" r:id="R101c40ec3a3b4b34"/>
    <x:sheet xmlns:r="http://schemas.openxmlformats.org/officeDocument/2006/relationships" name="Buying Group" sheetId="5" r:id="Rc208ceda16914003"/>
    <x:sheet xmlns:r="http://schemas.openxmlformats.org/officeDocument/2006/relationships" name="Meeting Gate" sheetId="6" r:id="R47319a14fd454868"/>
    <x:sheet xmlns:r="http://schemas.openxmlformats.org/officeDocument/2006/relationships" name="Discovery Map" sheetId="7" r:id="R4880a33558334b25"/>
    <x:sheet xmlns:r="http://schemas.openxmlformats.org/officeDocument/2006/relationships" name="Play Library" sheetId="8" r:id="R81b5443e0659477a"/>
    <x:sheet xmlns:r="http://schemas.openxmlformats.org/officeDocument/2006/relationships" name="Pilot Charter" sheetId="9" r:id="R0455c768dbc24e17"/>
    <x:sheet xmlns:r="http://schemas.openxmlformats.org/officeDocument/2006/relationships" name="Buyer Case" sheetId="10" r:id="Rfe0e7938099a41ce"/>
    <x:sheet xmlns:r="http://schemas.openxmlformats.org/officeDocument/2006/relationships" name="Contract Model" sheetId="11" r:id="R1b19191f80d9420f"/>
    <x:sheet xmlns:r="http://schemas.openxmlformats.org/officeDocument/2006/relationships" name="Pursuit Funnel" sheetId="12" r:id="Rbc60a568df1a462e"/>
    <x:sheet xmlns:r="http://schemas.openxmlformats.org/officeDocument/2006/relationships" name="Bid Gate" sheetId="13" r:id="R88835b773dac4e8c"/>
    <x:sheet xmlns:r="http://schemas.openxmlformats.org/officeDocument/2006/relationships" name="Expansion Map" sheetId="14" r:id="Rda80dcee75224d10"/>
    <x:sheet xmlns:r="http://schemas.openxmlformats.org/officeDocument/2006/relationships" name="Launch Board" sheetId="15" r:id="R7ce4692ac19c4bb4"/>
    <x:sheet xmlns:r="http://schemas.openxmlformats.org/officeDocument/2006/relationships" name="Sources" sheetId="16" r:id="R1821d05bb4724dac"/>
  </x:sheets>
</x:workbook>
</file>

<file path=xl/comments1.xml><?xml version="1.0" encoding="utf-8"?>
<x:comments xmlns:x="http://schemas.openxmlformats.org/spreadsheetml/2006/main">
  <x:authors>
    <x:author>tc={A2F4C74B-31AB-4A93-A9AE-E5D32611172D}</x:author>
    <x:author>tc={21DFED42-0906-41C0-A326-0171C3E4CA24}</x:author>
    <x:author>tc={76C3ED73-CDE9-4327-9AAA-939B5513192F}</x:author>
    <x:author>tc={3B155C76-033C-4486-92E4-214DBE8AB040}</x:author>
    <x:author>tc={0312D610-C0BD-4427-A46D-3FB416640524}</x:author>
    <x:author>tc={B38CE7F1-10AB-4096-A8C1-1D832D3427FE}</x:author>
    <x:author>tc={CFE8252D-91D6-45E3-8D4C-2BE4386DCF36}</x:author>
    <x:author>tc={407CB4A1-9B96-4AD1-952D-78E0A822E3F5}</x:author>
    <x:author>tc={8775B187-C162-4FE6-B4EC-7221F1B4E19E}</x:author>
    <x:author>tc={1B22028D-445B-47D9-832F-5114203FB062}</x:author>
    <x:author>tc={98C59FA9-A8A5-402F-B41B-1B5D84A0DB89}</x:author>
    <x:author>tc={E15C7C6F-D044-4766-AEC3-76ECEE21A5B4}</x:author>
    <x:author>tc={0DB8503B-544C-4144-B743-DAB6FE31D42B}</x:author>
    <x:author>tc={E85E634A-F3ED-4EBD-AFE1-5ACF33F5B8DE}</x:author>
    <x:author>tc={5E7218D2-6B13-4AB8-A4B9-0CCA9CA51FF3}</x:author>
    <x:author>tc={CB801AA2-57F8-4C18-89B3-24A3888DF810}</x:author>
    <x:author>tc={72B7D7EE-218B-4C9A-88E3-8357873AF5BE}</x:author>
    <x:author>tc={C1A3FCE2-5115-413C-962F-2D83015ED9BD}</x:author>
    <x:author>tc={E4767BED-FE01-48C2-BA3A-65474C3DFD47}</x:author>
    <x:author>tc={7ACCEF3C-7CEC-4FED-A7BD-6FE34F2B0D7D}</x:author>
    <x:author>tc={92534CE3-842D-47FB-BFC0-744C2238BF3D}</x:author>
    <x:author>tc={023C4556-1055-4A5A-84F5-862E7C66C232}</x:author>
    <x:author>tc={9E66BFA8-D769-4132-8E1F-3E7413306DBF}</x:author>
    <x:author>tc={D2F6F9E4-19F6-42C2-8DF4-81C87E7F3995}</x:author>
    <x:author>tc={731F1FBD-0223-42E0-ABAF-35F64567BB0B}</x:author>
    <x:author>tc={D60AF426-EAD5-4700-98EB-014662505D7E}</x:author>
    <x:author>tc={00BC5674-9345-481E-82C3-7DACB5B0D7CD}</x:author>
    <x:author>tc={64398F05-A882-46B4-8564-C66AED49FD45}</x:author>
    <x:author>tc={F116C0A3-7C38-4231-9DE2-28306D391691}</x:author>
    <x:author>tc={137FCBA8-AF52-4996-B95A-0CC671FA4A61}</x:author>
    <x:author>tc={78E77E8C-0F60-45DD-8EDF-785686594F3E}</x:author>
    <x:author>tc={CDC42781-92B5-447D-858A-A2F43552884F}</x:author>
    <x:author>tc={7002CB83-63D9-4796-A197-D1D0361FC041}</x:author>
  </x:authors>
  <x:commentList>
    <x:comment ref="C8" authorId="0">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Whole count. Each request previously needed one human contact.</x:t>
        </x:r>
      </x:text>
    </x:comment>
    <x:comment ref="D8" authorId="1">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Whole count. Each request previously needed one human contact.</x:t>
        </x:r>
      </x:text>
    </x:comment>
    <x:comment ref="E8" authorId="2">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Whole count. Each request previously needed one human contact.</x:t>
        </x:r>
      </x:text>
    </x:comment>
    <x:comment ref="C9" authorId="3">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Fraction of the baseline cohort attempted once.</x:t>
        </x:r>
      </x:text>
    </x:comment>
    <x:comment ref="D9" authorId="4">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Fraction of the baseline cohort attempted once.</x:t>
        </x:r>
      </x:text>
    </x:comment>
    <x:comment ref="E9" authorId="5">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Fraction of the baseline cohort attempted once.</x:t>
        </x:r>
      </x:text>
    </x:comment>
    <x:comment ref="C10" authorId="6">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Apparent completion among attempts.</x:t>
        </x:r>
      </x:text>
    </x:comment>
    <x:comment ref="D10" authorId="7">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Apparent completion among attempts.</x:t>
        </x:r>
      </x:text>
    </x:comment>
    <x:comment ref="E10" authorId="8">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Apparent completion among attempts.</x:t>
        </x:r>
      </x:text>
    </x:comment>
    <x:comment ref="C11" authorId="9">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Among apparent completions; define observation window.</x:t>
        </x:r>
      </x:text>
    </x:comment>
    <x:comment ref="D11" authorId="10">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Among apparent completions; define observation window.</x:t>
        </x:r>
      </x:text>
    </x:comment>
    <x:comment ref="E11" authorId="11">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Among apparent completions; define observation window.</x:t>
        </x:r>
      </x:text>
    </x:comment>
    <x:comment ref="C12" authorId="12">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Use a matched baseline; must be greater than zero.</x:t>
        </x:r>
      </x:text>
    </x:comment>
    <x:comment ref="D12" authorId="13">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Use a matched baseline; must be greater than zero.</x:t>
        </x:r>
      </x:text>
    </x:comment>
    <x:comment ref="E12" authorId="14">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Use a matched baseline; must be greater than zero.</x:t>
        </x:r>
      </x:text>
    </x:comment>
    <x:comment ref="C13" authorId="15">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Residual cases can be harder; must be greater than zero.</x:t>
        </x:r>
      </x:text>
    </x:comment>
    <x:comment ref="D13" authorId="16">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Residual cases can be harder; must be greater than zero.</x:t>
        </x:r>
      </x:text>
    </x:comment>
    <x:comment ref="E13" authorId="17">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Residual cases can be harder; must be greater than zero.</x:t>
        </x:r>
      </x:text>
    </x:comment>
    <x:comment ref="C14" authorId="18">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Planning value per handling hour; document costs included.</x:t>
        </x:r>
      </x:text>
    </x:comment>
    <x:comment ref="D14" authorId="19">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Planning value per handling hour; document costs included.</x:t>
        </x:r>
      </x:text>
    </x:comment>
    <x:comment ref="E14" authorId="20">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Planning value per handling hour; document costs included.</x:t>
        </x:r>
      </x:text>
    </x:comment>
    <x:comment ref="C15" authorId="21">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Name the staffing, supplier or overtime change.</x:t>
        </x:r>
      </x:text>
    </x:comment>
    <x:comment ref="D15" authorId="22">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Name the staffing, supplier or overtime change.</x:t>
        </x:r>
      </x:text>
    </x:comment>
    <x:comment ref="E15" authorId="23">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Name the staffing, supplier or overtime change.</x:t>
        </x:r>
      </x:text>
    </x:comment>
    <x:comment ref="C16" authorId="24">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Applies to successes and failures.</x:t>
        </x:r>
      </x:text>
    </x:comment>
    <x:comment ref="D16" authorId="25">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Applies to successes and failures.</x:t>
        </x:r>
      </x:text>
    </x:comment>
    <x:comment ref="E16" authorId="26">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Applies to successes and failures.</x:t>
        </x:r>
      </x:text>
    </x:comment>
    <x:comment ref="C17" authorId="27">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Knowledge, governance, support and other added run cost.</x:t>
        </x:r>
      </x:text>
    </x:comment>
    <x:comment ref="D17" authorId="28">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Knowledge, governance, support and other added run cost.</x:t>
        </x:r>
      </x:text>
    </x:comment>
    <x:comment ref="E17" authorId="29">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Knowledge, governance, support and other added run cost.</x:t>
        </x:r>
      </x:text>
    </x:comment>
    <x:comment ref="C18" authorId="30">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Excludes ramp unless you add it to this input.</x:t>
        </x:r>
      </x:text>
    </x:comment>
    <x:comment ref="D18" authorId="31">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Excludes ramp unless you add it to this input.</x:t>
        </x:r>
      </x:text>
    </x:comment>
    <x:comment ref="E18" authorId="32">
      <x:text>
        <x:r>
          <x:t>[Threaded comment]
Your version of Excel allows you to read this threaded comment; however, any edits to it will get removed if the file is opened in a newer version of Excel. Learn more: https://go.microsoft.com/fwlink/?linkid=870924
Comment:
    Fictional educational assumption, not a quote or forecast. Replace with approved buyer data. Excludes ramp unless you add it to this input.</x:t>
        </x:r>
      </x:text>
    </x:comment>
  </x:commentList>
</x:comments>
</file>

<file path=xl/comments2.xml><?xml version="1.0" encoding="utf-8"?>
<x:comments xmlns:x="http://schemas.openxmlformats.org/spreadsheetml/2006/main">
  <x:authors>
    <x:author>tc={81DA50F0-93DA-4482-9ECB-2806F7C625ED}</x:author>
    <x:author>tc={6469FC64-FBBF-4F28-AE33-B8B97042D10B}</x:author>
    <x:author>tc={BD9B6AFE-20FA-4583-A8DD-01EF17BB33BA}</x:author>
    <x:author>tc={12DE337B-4447-4DFA-B23E-BB3D9800C595}</x:author>
    <x:author>tc={9F22F28A-C9CE-455C-AF7F-07984093EAEB}</x:author>
    <x:author>tc={CE7C299F-6741-4047-9F62-EAFEB39FEBBA}</x:author>
    <x:author>tc={EAF625AD-E1B9-47B8-8CE0-0066722AFCAC}</x:author>
    <x:author>tc={C36DA210-1CA1-49D5-8DD5-C2295FD7FB3D}</x:author>
    <x:author>tc={80318A89-60CD-4777-ACD9-9B950FDDA206}</x:author>
    <x:author>tc={88AC795C-E74E-462A-9A69-B5AEB3838E38}</x:author>
    <x:author>tc={EF17F06F-8AE2-4340-81BE-0876A4277BEA}</x:author>
    <x:author>tc={D4C81BA2-F43A-4674-9FD4-E64EC57AD1E9}</x:author>
    <x:author>tc={2C1C230E-52A8-4184-9E91-7B0D29DC06CE}</x:author>
    <x:author>tc={5E6FBDB9-DDBE-41EE-9ACF-46DC80358B95}</x:author>
    <x:author>tc={A7853CD4-6068-418A-88BE-A25D62C55EB3}</x:author>
    <x:author>tc={DB4C8017-6EC7-47F1-9463-989C009025E5}</x:author>
    <x:author>tc={DC8E6C9E-2A9D-482A-B341-7F0EBA602D79}</x:author>
    <x:author>tc={F35F8BC1-ABA5-4562-ADEC-30689B979100}</x:author>
    <x:author>tc={E0980A21-14BA-4536-87E8-13C6016F1388}</x:author>
    <x:author>tc={55CEEEF7-384D-4CDC-912B-22B78E38589C}</x:author>
    <x:author>tc={7D2B4727-CFE8-4FCD-A022-8E105DB0FC11}</x:author>
    <x:author>tc={779F965D-E886-476F-845C-87EE69054063}</x:author>
    <x:author>tc={CF680344-D405-446C-AC4F-055DDB301142}</x:author>
    <x:author>tc={5139C721-D9C4-4831-A0C8-4B922F500D25}</x:author>
    <x:author>tc={08216F6E-12C2-462E-B965-02A68FB3D2F7}</x:author>
    <x:author>tc={01005D8F-6113-418A-8606-F5FA0AACEC42}</x:author>
    <x:author>tc={B9AAC938-7020-4E1D-A19C-1CD652033598}</x:author>
    <x:author>tc={7AE7C567-E277-4D93-A762-F43FAF7BF7D8}</x:author>
    <x:author>tc={D4FF9B60-7126-41E5-BB36-48AE9832BBA5}</x:author>
    <x:author>tc={ABD56DCB-705F-40FA-93F6-754B907FE79B}</x:author>
    <x:author>tc={8CEC07F6-DDA6-4F21-AFF1-A6FFBAE8C76E}</x:author>
    <x:author>tc={1CD819BE-9F5F-4033-84CC-A52111813892}</x:author>
    <x:author>tc={03678994-91AE-43DC-A6B7-B3DF0146624B}</x:author>
  </x:authors>
  <x:commentList>
    <x:comment ref="C7" authorId="0">
      <x:text>
        <x:r>
          <x:t>[Threaded comment]
Your version of Excel allows you to read this threaded comment; however, any edits to it will get removed if the file is opened in a newer version of Excel. Learn more: https://go.microsoft.com/fwlink/?linkid=870924
Comment:
    Fictional assumption. Replace with approved contract evidence. Earned and invoiced fee at 100% revenue ramp.</x:t>
        </x:r>
      </x:text>
    </x:comment>
    <x:comment ref="C8" authorId="1">
      <x:text>
        <x:r>
          <x:t>[Threaded comment]
Your version of Excel allows you to read this threaded comment; however, any edits to it will get removed if the file is opened in a newer version of Excel. Learn more: https://go.microsoft.com/fwlink/?linkid=870924
Comment:
    Fictional assumption. Replace with approved contract evidence. Assumes a separately accepted setup deliverable; confirm accounting.</x:t>
        </x:r>
      </x:text>
    </x:comment>
    <x:comment ref="C9" authorId="2">
      <x:text>
        <x:r>
          <x:t>[Threaded comment]
Your version of Excel allows you to read this threaded comment; however, any edits to it will get removed if the file is opened in a newer version of Excel. Learn more: https://go.microsoft.com/fwlink/?linkid=870924
Comment:
    Fictional assumption. Replace with approved contract evidence. Delivery cost at 100% cost ramp.</x:t>
        </x:r>
      </x:text>
    </x:comment>
    <x:comment ref="C10" authorId="3">
      <x:text>
        <x:r>
          <x:t>[Threaded comment]
Your version of Excel allows you to read this threaded comment; however, any edits to it will get removed if the file is opened in a newer version of Excel. Learn more: https://go.microsoft.com/fwlink/?linkid=870924
Comment:
    Fictional assumption. Replace with approved contract evidence. No pass-through advertising spend included.</x:t>
        </x:r>
      </x:text>
    </x:comment>
    <x:comment ref="C11" authorId="4">
      <x:text>
        <x:r>
          <x:t>[Threaded comment]
Your version of Excel allows you to read this threaded comment; however, any edits to it will get removed if the file is opened in a newer version of Excel. Learn more: https://go.microsoft.com/fwlink/?linkid=870924
Comment:
    Fictional assumption. Replace with approved contract evidence. Specify included costs; overhead and tax excluded.</x:t>
        </x:r>
      </x:text>
    </x:comment>
    <x:comment ref="C12" authorId="5">
      <x:text>
        <x:r>
          <x:t>[Threaded comment]
Your version of Excel allows you to read this threaded comment; however, any edits to it will get removed if the file is opened in a newer version of Excel. Learn more: https://go.microsoft.com/fwlink/?linkid=870924
Comment:
    Fictional assumption. Replace with approved contract evidence. Paid in month one; not double-counted in direct run cost.</x:t>
        </x:r>
      </x:text>
    </x:comment>
    <x:comment ref="C13" authorId="6">
      <x:text>
        <x:r>
          <x:t>[Threaded comment]
Your version of Excel allows you to read this threaded comment; however, any edits to it will get removed if the file is opened in a newer version of Excel. Learn more: https://go.microsoft.com/fwlink/?linkid=870924
Comment:
    Fictional assumption. Replace with approved contract evidence. Included for whole-contract cash, separate from delivery contribution.</x:t>
        </x:r>
      </x:text>
    </x:comment>
    <x:comment ref="C14" authorId="7">
      <x:text>
        <x:r>
          <x:t>[Threaded comment]
Your version of Excel allows you to read this threaded comment; however, any edits to it will get removed if the file is opened in a newer version of Excel. Learn more: https://go.microsoft.com/fwlink/?linkid=870924
Comment:
    Fictional assumption. Replace with approved contract evidence. Full invoice collected after 0–12 whole months; no bad debt.</x:t>
        </x:r>
      </x:text>
    </x:comment>
    <x:comment ref="C15" authorId="8">
      <x:text>
        <x:r>
          <x:t>[Threaded comment]
Your version of Excel allows you to read this threaded comment; however, any edits to it will get removed if the file is opened in a newer version of Excel. Learn more: https://go.microsoft.com/fwlink/?linkid=870924
Comment:
    Fictional assumption. Replace with approved contract evidence. Starting cash assigned to this model; non-negative.</x:t>
        </x:r>
      </x:text>
    </x:comment>
    <x:comment ref="B24" authorId="9">
      <x:text>
        <x:r>
          <x:t>[Threaded comment]
Your version of Excel allows you to read this threaded comment; however, any edits to it will get removed if the file is opened in a newer version of Excel. Learn more: https://go.microsoft.com/fwlink/?linkid=870924
Comment:
    Fictional monthly earned-fee ramp. Replace with the actual acceptance and billing schedule.</x:t>
        </x:r>
      </x:text>
    </x:comment>
    <x:comment ref="B25" authorId="10">
      <x:text>
        <x:r>
          <x:t>[Threaded comment]
Your version of Excel allows you to read this threaded comment; however, any edits to it will get removed if the file is opened in a newer version of Excel. Learn more: https://go.microsoft.com/fwlink/?linkid=870924
Comment:
    Fictional monthly direct-cost ramp. A value of 1 means full direct run cost begins immediately.</x:t>
        </x:r>
      </x:text>
    </x:comment>
    <x:comment ref="C24" authorId="11">
      <x:text>
        <x:r>
          <x:t>[Threaded comment]
Your version of Excel allows you to read this threaded comment; however, any edits to it will get removed if the file is opened in a newer version of Excel. Learn more: https://go.microsoft.com/fwlink/?linkid=870924
Comment:
    Fictional monthly earned-fee ramp. Replace with the actual acceptance and billing schedule.</x:t>
        </x:r>
      </x:text>
    </x:comment>
    <x:comment ref="C25" authorId="12">
      <x:text>
        <x:r>
          <x:t>[Threaded comment]
Your version of Excel allows you to read this threaded comment; however, any edits to it will get removed if the file is opened in a newer version of Excel. Learn more: https://go.microsoft.com/fwlink/?linkid=870924
Comment:
    Fictional monthly direct-cost ramp. A value of 1 means full direct run cost begins immediately.</x:t>
        </x:r>
      </x:text>
    </x:comment>
    <x:comment ref="D24" authorId="13">
      <x:text>
        <x:r>
          <x:t>[Threaded comment]
Your version of Excel allows you to read this threaded comment; however, any edits to it will get removed if the file is opened in a newer version of Excel. Learn more: https://go.microsoft.com/fwlink/?linkid=870924
Comment:
    Fictional monthly earned-fee ramp. Replace with the actual acceptance and billing schedule.</x:t>
        </x:r>
      </x:text>
    </x:comment>
    <x:comment ref="D25" authorId="14">
      <x:text>
        <x:r>
          <x:t>[Threaded comment]
Your version of Excel allows you to read this threaded comment; however, any edits to it will get removed if the file is opened in a newer version of Excel. Learn more: https://go.microsoft.com/fwlink/?linkid=870924
Comment:
    Fictional monthly direct-cost ramp. A value of 1 means full direct run cost begins immediately.</x:t>
        </x:r>
      </x:text>
    </x:comment>
    <x:comment ref="E24" authorId="15">
      <x:text>
        <x:r>
          <x:t>[Threaded comment]
Your version of Excel allows you to read this threaded comment; however, any edits to it will get removed if the file is opened in a newer version of Excel. Learn more: https://go.microsoft.com/fwlink/?linkid=870924
Comment:
    Fictional monthly earned-fee ramp. Replace with the actual acceptance and billing schedule.</x:t>
        </x:r>
      </x:text>
    </x:comment>
    <x:comment ref="E25" authorId="16">
      <x:text>
        <x:r>
          <x:t>[Threaded comment]
Your version of Excel allows you to read this threaded comment; however, any edits to it will get removed if the file is opened in a newer version of Excel. Learn more: https://go.microsoft.com/fwlink/?linkid=870924
Comment:
    Fictional monthly direct-cost ramp. A value of 1 means full direct run cost begins immediately.</x:t>
        </x:r>
      </x:text>
    </x:comment>
    <x:comment ref="F24" authorId="17">
      <x:text>
        <x:r>
          <x:t>[Threaded comment]
Your version of Excel allows you to read this threaded comment; however, any edits to it will get removed if the file is opened in a newer version of Excel. Learn more: https://go.microsoft.com/fwlink/?linkid=870924
Comment:
    Fictional monthly earned-fee ramp. Replace with the actual acceptance and billing schedule.</x:t>
        </x:r>
      </x:text>
    </x:comment>
    <x:comment ref="F25" authorId="18">
      <x:text>
        <x:r>
          <x:t>[Threaded comment]
Your version of Excel allows you to read this threaded comment; however, any edits to it will get removed if the file is opened in a newer version of Excel. Learn more: https://go.microsoft.com/fwlink/?linkid=870924
Comment:
    Fictional monthly direct-cost ramp. A value of 1 means full direct run cost begins immediately.</x:t>
        </x:r>
      </x:text>
    </x:comment>
    <x:comment ref="G24" authorId="19">
      <x:text>
        <x:r>
          <x:t>[Threaded comment]
Your version of Excel allows you to read this threaded comment; however, any edits to it will get removed if the file is opened in a newer version of Excel. Learn more: https://go.microsoft.com/fwlink/?linkid=870924
Comment:
    Fictional monthly earned-fee ramp. Replace with the actual acceptance and billing schedule.</x:t>
        </x:r>
      </x:text>
    </x:comment>
    <x:comment ref="G25" authorId="20">
      <x:text>
        <x:r>
          <x:t>[Threaded comment]
Your version of Excel allows you to read this threaded comment; however, any edits to it will get removed if the file is opened in a newer version of Excel. Learn more: https://go.microsoft.com/fwlink/?linkid=870924
Comment:
    Fictional monthly direct-cost ramp. A value of 1 means full direct run cost begins immediately.</x:t>
        </x:r>
      </x:text>
    </x:comment>
    <x:comment ref="H24" authorId="21">
      <x:text>
        <x:r>
          <x:t>[Threaded comment]
Your version of Excel allows you to read this threaded comment; however, any edits to it will get removed if the file is opened in a newer version of Excel. Learn more: https://go.microsoft.com/fwlink/?linkid=870924
Comment:
    Fictional monthly earned-fee ramp. Replace with the actual acceptance and billing schedule.</x:t>
        </x:r>
      </x:text>
    </x:comment>
    <x:comment ref="H25" authorId="22">
      <x:text>
        <x:r>
          <x:t>[Threaded comment]
Your version of Excel allows you to read this threaded comment; however, any edits to it will get removed if the file is opened in a newer version of Excel. Learn more: https://go.microsoft.com/fwlink/?linkid=870924
Comment:
    Fictional monthly direct-cost ramp. A value of 1 means full direct run cost begins immediately.</x:t>
        </x:r>
      </x:text>
    </x:comment>
    <x:comment ref="I24" authorId="23">
      <x:text>
        <x:r>
          <x:t>[Threaded comment]
Your version of Excel allows you to read this threaded comment; however, any edits to it will get removed if the file is opened in a newer version of Excel. Learn more: https://go.microsoft.com/fwlink/?linkid=870924
Comment:
    Fictional monthly earned-fee ramp. Replace with the actual acceptance and billing schedule.</x:t>
        </x:r>
      </x:text>
    </x:comment>
    <x:comment ref="I25" authorId="24">
      <x:text>
        <x:r>
          <x:t>[Threaded comment]
Your version of Excel allows you to read this threaded comment; however, any edits to it will get removed if the file is opened in a newer version of Excel. Learn more: https://go.microsoft.com/fwlink/?linkid=870924
Comment:
    Fictional monthly direct-cost ramp. A value of 1 means full direct run cost begins immediately.</x:t>
        </x:r>
      </x:text>
    </x:comment>
    <x:comment ref="J24" authorId="25">
      <x:text>
        <x:r>
          <x:t>[Threaded comment]
Your version of Excel allows you to read this threaded comment; however, any edits to it will get removed if the file is opened in a newer version of Excel. Learn more: https://go.microsoft.com/fwlink/?linkid=870924
Comment:
    Fictional monthly earned-fee ramp. Replace with the actual acceptance and billing schedule.</x:t>
        </x:r>
      </x:text>
    </x:comment>
    <x:comment ref="J25" authorId="26">
      <x:text>
        <x:r>
          <x:t>[Threaded comment]
Your version of Excel allows you to read this threaded comment; however, any edits to it will get removed if the file is opened in a newer version of Excel. Learn more: https://go.microsoft.com/fwlink/?linkid=870924
Comment:
    Fictional monthly direct-cost ramp. A value of 1 means full direct run cost begins immediately.</x:t>
        </x:r>
      </x:text>
    </x:comment>
    <x:comment ref="K24" authorId="27">
      <x:text>
        <x:r>
          <x:t>[Threaded comment]
Your version of Excel allows you to read this threaded comment; however, any edits to it will get removed if the file is opened in a newer version of Excel. Learn more: https://go.microsoft.com/fwlink/?linkid=870924
Comment:
    Fictional monthly earned-fee ramp. Replace with the actual acceptance and billing schedule.</x:t>
        </x:r>
      </x:text>
    </x:comment>
    <x:comment ref="K25" authorId="28">
      <x:text>
        <x:r>
          <x:t>[Threaded comment]
Your version of Excel allows you to read this threaded comment; however, any edits to it will get removed if the file is opened in a newer version of Excel. Learn more: https://go.microsoft.com/fwlink/?linkid=870924
Comment:
    Fictional monthly direct-cost ramp. A value of 1 means full direct run cost begins immediately.</x:t>
        </x:r>
      </x:text>
    </x:comment>
    <x:comment ref="L24" authorId="29">
      <x:text>
        <x:r>
          <x:t>[Threaded comment]
Your version of Excel allows you to read this threaded comment; however, any edits to it will get removed if the file is opened in a newer version of Excel. Learn more: https://go.microsoft.com/fwlink/?linkid=870924
Comment:
    Fictional monthly earned-fee ramp. Replace with the actual acceptance and billing schedule.</x:t>
        </x:r>
      </x:text>
    </x:comment>
    <x:comment ref="L25" authorId="30">
      <x:text>
        <x:r>
          <x:t>[Threaded comment]
Your version of Excel allows you to read this threaded comment; however, any edits to it will get removed if the file is opened in a newer version of Excel. Learn more: https://go.microsoft.com/fwlink/?linkid=870924
Comment:
    Fictional monthly direct-cost ramp. A value of 1 means full direct run cost begins immediately.</x:t>
        </x:r>
      </x:text>
    </x:comment>
    <x:comment ref="M24" authorId="31">
      <x:text>
        <x:r>
          <x:t>[Threaded comment]
Your version of Excel allows you to read this threaded comment; however, any edits to it will get removed if the file is opened in a newer version of Excel. Learn more: https://go.microsoft.com/fwlink/?linkid=870924
Comment:
    Fictional monthly earned-fee ramp. Replace with the actual acceptance and billing schedule.</x:t>
        </x:r>
      </x:text>
    </x:comment>
    <x:comment ref="M25" authorId="32">
      <x:text>
        <x:r>
          <x:t>[Threaded comment]
Your version of Excel allows you to read this threaded comment; however, any edits to it will get removed if the file is opened in a newer version of Excel. Learn more: https://go.microsoft.com/fwlink/?linkid=870924
Comment:
    Fictional monthly direct-cost ramp. A value of 1 means full direct run cost begins immediately.</x:t>
        </x:r>
      </x:text>
    </x:comment>
  </x:commentList>
</x:comments>
</file>

<file path=xl/comments3.xml><?xml version="1.0" encoding="utf-8"?>
<x:comments xmlns:x="http://schemas.openxmlformats.org/spreadsheetml/2006/main">
  <x:authors>
    <x:author>tc={CAA63D0B-2887-47DE-A77C-BCBF8ACABDC4}</x:author>
    <x:author>tc={5E8D74D3-39B5-4E8D-8795-5AE660C0E4D7}</x:author>
    <x:author>tc={E6E8A6A4-9DF9-4016-8CF0-BB99F34028C6}</x:author>
    <x:author>tc={E054A448-3156-4E5D-8155-BA14A8C366BC}</x:author>
    <x:author>tc={16569116-D598-4038-9E34-773AE033AAC5}</x:author>
    <x:author>tc={85183785-D99F-42FF-A10E-9F534AE88FB2}</x:author>
    <x:author>tc={85C2B3F9-87CF-4C84-906B-CDE19C18C4B3}</x:author>
    <x:author>tc={78193CAD-7FF1-4CC2-865C-8BEC76CBC5C2}</x:author>
    <x:author>tc={8C089E8F-F9D1-471A-86C7-C0D684465157}</x:author>
    <x:author>tc={0BC477AF-8B47-452F-815D-096004B8F3D4}</x:author>
    <x:author>tc={84A88451-ADE1-45A1-918F-C4C90E653F66}</x:author>
    <x:author>tc={C2937661-3528-4E30-9BC9-CA87562F67FD}</x:author>
    <x:author>tc={CE7B9F32-828A-43EB-A452-8C0245E8C249}</x:author>
    <x:author>tc={42368A74-EF6A-484C-A58C-42EB07C7A4A7}</x:author>
    <x:author>tc={182FD3AA-1E77-4689-8D81-74C7466612A0}</x:author>
    <x:author>tc={4EB49B67-C11F-4471-BCF4-0BF875723269}</x:author>
    <x:author>tc={C2821D7F-C292-43E5-BC0E-B3C0038A24FC}</x:author>
    <x:author>tc={427BBD39-5655-42E9-913F-1FDF73457EAA}</x:author>
    <x:author>tc={C896A463-5F7B-4D83-B2AA-8DCEF13792E5}</x:author>
    <x:author>tc={F8CB4D40-2CC5-4DA3-B548-7EC9C6DB6CF2}</x:author>
    <x:author>tc={1E0E652A-31EF-43F3-8DA6-E84A285FAB4C}</x:author>
  </x:authors>
  <x:commentList>
    <x:comment ref="C8" authorId="0">
      <x:text>
        <x:r>
          <x:t>[Threaded comment]
Your version of Excel allows you to read this threaded comment; however, any edits to it will get removed if the file is opened in a newer version of Excel. Learn more: https://go.microsoft.com/fwlink/?linkid=870924
Comment:
    Fictional matched-cohort count. Replace with CRM evidence and document cohort dates. Not a market benchmark.</x:t>
        </x:r>
      </x:text>
    </x:comment>
    <x:comment ref="C9" authorId="1">
      <x:text>
        <x:r>
          <x:t>[Threaded comment]
Your version of Excel allows you to read this threaded comment; however, any edits to it will get removed if the file is opened in a newer version of Excel. Learn more: https://go.microsoft.com/fwlink/?linkid=870924
Comment:
    Fictional matched-cohort count. Replace with CRM evidence and document cohort dates. Not a market benchmark.</x:t>
        </x:r>
      </x:text>
    </x:comment>
    <x:comment ref="C10" authorId="2">
      <x:text>
        <x:r>
          <x:t>[Threaded comment]
Your version of Excel allows you to read this threaded comment; however, any edits to it will get removed if the file is opened in a newer version of Excel. Learn more: https://go.microsoft.com/fwlink/?linkid=870924
Comment:
    Fictional matched-cohort count. Replace with CRM evidence and document cohort dates. Not a market benchmark.</x:t>
        </x:r>
      </x:text>
    </x:comment>
    <x:comment ref="C11" authorId="3">
      <x:text>
        <x:r>
          <x:t>[Threaded comment]
Your version of Excel allows you to read this threaded comment; however, any edits to it will get removed if the file is opened in a newer version of Excel. Learn more: https://go.microsoft.com/fwlink/?linkid=870924
Comment:
    Fictional matched-cohort count. Replace with CRM evidence and document cohort dates. Not a market benchmark.</x:t>
        </x:r>
      </x:text>
    </x:comment>
    <x:comment ref="C12" authorId="4">
      <x:text>
        <x:r>
          <x:t>[Threaded comment]
Your version of Excel allows you to read this threaded comment; however, any edits to it will get removed if the file is opened in a newer version of Excel. Learn more: https://go.microsoft.com/fwlink/?linkid=870924
Comment:
    Fictional matched-cohort count. Replace with CRM evidence and document cohort dates. Not a market benchmark.</x:t>
        </x:r>
      </x:text>
    </x:comment>
    <x:comment ref="C13" authorId="5">
      <x:text>
        <x:r>
          <x:t>[Threaded comment]
Your version of Excel allows you to read this threaded comment; however, any edits to it will get removed if the file is opened in a newer version of Excel. Learn more: https://go.microsoft.com/fwlink/?linkid=870924
Comment:
    Fictional matched-cohort count. Replace with CRM evidence and document cohort dates. Not a market benchmark.</x:t>
        </x:r>
      </x:text>
    </x:comment>
    <x:comment ref="C14" authorId="6">
      <x:text>
        <x:r>
          <x:t>[Threaded comment]
Your version of Excel allows you to read this threaded comment; however, any edits to it will get removed if the file is opened in a newer version of Excel. Learn more: https://go.microsoft.com/fwlink/?linkid=870924
Comment:
    Fictional matched-cohort count. Replace with CRM evidence and document cohort dates. Not a market benchmark.</x:t>
        </x:r>
      </x:text>
    </x:comment>
    <x:comment ref="C15" authorId="7">
      <x:text>
        <x:r>
          <x:t>[Threaded comment]
Your version of Excel allows you to read this threaded comment; however, any edits to it will get removed if the file is opened in a newer version of Excel. Learn more: https://go.microsoft.com/fwlink/?linkid=870924
Comment:
    Fictional matched-cohort count. Replace with CRM evidence and document cohort dates. Not a market benchmark.</x:t>
        </x:r>
      </x:text>
    </x:comment>
    <x:comment ref="C16" authorId="8">
      <x:text>
        <x:r>
          <x:t>[Threaded comment]
Your version of Excel allows you to read this threaded comment; however, any edits to it will get removed if the file is opened in a newer version of Excel. Learn more: https://go.microsoft.com/fwlink/?linkid=870924
Comment:
    Fictional matched-cohort count. Replace with CRM evidence and document cohort dates. Not a market benchmark.</x:t>
        </x:r>
      </x:text>
    </x:comment>
    <x:comment ref="C17" authorId="9">
      <x:text>
        <x:r>
          <x:t>[Threaded comment]
Your version of Excel allows you to read this threaded comment; however, any edits to it will get removed if the file is opened in a newer version of Excel. Learn more: https://go.microsoft.com/fwlink/?linkid=870924
Comment:
    Fictional matched-cohort count. Replace with CRM evidence and document cohort dates. Not a market benchmark.</x:t>
        </x:r>
      </x:text>
    </x:comment>
    <x:comment ref="C18" authorId="10">
      <x:text>
        <x:r>
          <x:t>[Threaded comment]
Your version of Excel allows you to read this threaded comment; however, any edits to it will get removed if the file is opened in a newer version of Excel. Learn more: https://go.microsoft.com/fwlink/?linkid=870924
Comment:
    Fictional matched-cohort count. Replace with CRM evidence and document cohort dates. Not a market benchmark.</x:t>
        </x:r>
      </x:text>
    </x:comment>
    <x:comment ref="C19" authorId="11">
      <x:text>
        <x:r>
          <x:t>[Threaded comment]
Your version of Excel allows you to read this threaded comment; however, any edits to it will get removed if the file is opened in a newer version of Excel. Learn more: https://go.microsoft.com/fwlink/?linkid=870924
Comment:
    Fictional matched-cohort count. Replace with CRM evidence and document cohort dates. Not a market benchmark.</x:t>
        </x:r>
      </x:text>
    </x:comment>
    <x:comment ref="C25" authorId="12">
      <x:text>
        <x:r>
          <x:t>[Threaded comment]
Your version of Excel allows you to read this threaded comment; however, any edits to it will get removed if the file is opened in a newer version of Excel. Learn more: https://go.microsoft.com/fwlink/?linkid=870924
Comment:
    Fictional included acquisition cost. Replace with cost allocated to the same cohort; add omitted relevant costs.</x:t>
        </x:r>
      </x:text>
    </x:comment>
    <x:comment ref="C26" authorId="13">
      <x:text>
        <x:r>
          <x:t>[Threaded comment]
Your version of Excel allows you to read this threaded comment; however, any edits to it will get removed if the file is opened in a newer version of Excel. Learn more: https://go.microsoft.com/fwlink/?linkid=870924
Comment:
    Fictional included acquisition cost. Replace with cost allocated to the same cohort; add omitted relevant costs.</x:t>
        </x:r>
      </x:text>
    </x:comment>
    <x:comment ref="C27" authorId="14">
      <x:text>
        <x:r>
          <x:t>[Threaded comment]
Your version of Excel allows you to read this threaded comment; however, any edits to it will get removed if the file is opened in a newer version of Excel. Learn more: https://go.microsoft.com/fwlink/?linkid=870924
Comment:
    Fictional included acquisition cost. Replace with cost allocated to the same cohort; add omitted relevant costs.</x:t>
        </x:r>
      </x:text>
    </x:comment>
    <x:comment ref="C28" authorId="15">
      <x:text>
        <x:r>
          <x:t>[Threaded comment]
Your version of Excel allows you to read this threaded comment; however, any edits to it will get removed if the file is opened in a newer version of Excel. Learn more: https://go.microsoft.com/fwlink/?linkid=870924
Comment:
    Fictional included acquisition cost. Replace with cost allocated to the same cohort; add omitted relevant costs.</x:t>
        </x:r>
      </x:text>
    </x:comment>
    <x:comment ref="C29" authorId="16">
      <x:text>
        <x:r>
          <x:t>[Threaded comment]
Your version of Excel allows you to read this threaded comment; however, any edits to it will get removed if the file is opened in a newer version of Excel. Learn more: https://go.microsoft.com/fwlink/?linkid=870924
Comment:
    Fictional included acquisition cost. Replace with cost allocated to the same cohort; add omitted relevant costs.</x:t>
        </x:r>
      </x:text>
    </x:comment>
    <x:comment ref="C30" authorId="17">
      <x:text>
        <x:r>
          <x:t>[Threaded comment]
Your version of Excel allows you to read this threaded comment; however, any edits to it will get removed if the file is opened in a newer version of Excel. Learn more: https://go.microsoft.com/fwlink/?linkid=870924
Comment:
    Fictional included acquisition cost. Replace with cost allocated to the same cohort; add omitted relevant costs.</x:t>
        </x:r>
      </x:text>
    </x:comment>
    <x:comment ref="C38" authorId="18">
      <x:text>
        <x:r>
          <x:t>[Threaded comment]
Your version of Excel allows you to read this threaded comment; however, any edits to it will get removed if the file is opened in a newer version of Excel. Learn more: https://go.microsoft.com/fwlink/?linkid=870924
Comment:
    Fictional incremental decision assumption, not inferred from the example cohort. Contribution excludes pursuit cost. Use a supported range for win probability.</x:t>
        </x:r>
      </x:text>
    </x:comment>
    <x:comment ref="C39" authorId="19">
      <x:text>
        <x:r>
          <x:t>[Threaded comment]
Your version of Excel allows you to read this threaded comment; however, any edits to it will get removed if the file is opened in a newer version of Excel. Learn more: https://go.microsoft.com/fwlink/?linkid=870924
Comment:
    Fictional incremental decision assumption, not inferred from the example cohort. Contribution excludes pursuit cost. Use a supported range for win probability.</x:t>
        </x:r>
      </x:text>
    </x:comment>
    <x:comment ref="C40" authorId="20">
      <x:text>
        <x:r>
          <x:t>[Threaded comment]
Your version of Excel allows you to read this threaded comment; however, any edits to it will get removed if the file is opened in a newer version of Excel. Learn more: https://go.microsoft.com/fwlink/?linkid=870924
Comment:
    Fictional incremental decision assumption, not inferred from the example cohort. Contribution excludes pursuit cost. Use a supported range for win probability.</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Red](#,##0.0);&quot;-&quot;"/>
    <x:numFmt numFmtId="201" formatCode="0.0%;[Red](0.0%);&quot;-&quot;"/>
    <x:numFmt numFmtId="202" formatCode="#,##0.00;[Red](#,##0.00);&quot;-&quot;"/>
    <x:numFmt numFmtId="203" formatCode="#,##0;[Red](#,##0);&quot;-&quot;"/>
  </x:numFmts>
  <x:fonts count="15">
    <x:font>
      <x:sz val="11"/>
      <x:name val="Carlito"/>
    </x:font>
    <x:font>
      <x:sz val="10"/>
      <x:color rgb="FF14202B"/>
      <x:name val="Aptos"/>
    </x:font>
    <x:font>
      <x:b/>
      <x:sz val="18"/>
      <x:color rgb="FFFFFFFF"/>
      <x:name val="Aptos"/>
    </x:font>
    <x:font>
      <x:sz val="10"/>
      <x:color rgb="FF5B6977"/>
      <x:name val="Aptos"/>
    </x:font>
    <x:font>
      <x:b/>
      <x:sz val="10"/>
      <x:color rgb="FFFFFFFF"/>
      <x:name val="Aptos"/>
    </x:font>
    <x:font>
      <x:sz val="10"/>
      <x:color rgb="FF0000FF"/>
      <x:name val="Aptos"/>
    </x:font>
    <x:font>
      <x:sz val="10"/>
      <x:color rgb="FF008000"/>
      <x:name val="Aptos"/>
    </x:font>
    <x:font>
      <x:b/>
      <x:sz val="15"/>
      <x:color rgb="FF14202B"/>
      <x:name val="Aptos"/>
    </x:font>
    <x:font>
      <x:sz val="9"/>
      <x:color rgb="FF5B6977"/>
      <x:name val="Aptos"/>
    </x:font>
    <x:font>
      <x:b/>
      <x:sz val="14"/>
      <x:color rgb="FF14202B"/>
      <x:name val="Aptos"/>
    </x:font>
    <x:font>
      <x:b/>
      <x:sz val="10"/>
      <x:color rgb="FF14202B"/>
      <x:name val="Aptos"/>
    </x:font>
    <x:font>
      <x:sz val="10"/>
      <x:color rgb="FF000000"/>
      <x:name val="Aptos"/>
    </x:font>
    <x:font>
      <x:b/>
      <x:sz val="13"/>
      <x:color rgb="FF14202B"/>
      <x:name val="Aptos"/>
    </x:font>
    <x:font>
      <x:b/>
      <x:sz val="10"/>
      <x:color rgb="FF000000"/>
      <x:name val="Aptos"/>
    </x:font>
    <x:font>
      <x:sz val="9"/>
      <x:color rgb="FF000000"/>
      <x:name val="Aptos"/>
    </x:font>
  </x:fonts>
  <x:fills count="8">
    <x:fill>
      <x:patternFill patternType="none"/>
    </x:fill>
    <x:fill>
      <x:patternFill patternType="gray125"/>
    </x:fill>
    <x:fill>
      <x:patternFill patternType="solid">
        <x:fgColor rgb="FF14202B"/>
      </x:patternFill>
    </x:fill>
    <x:fill>
      <x:patternFill patternType="solid">
        <x:fgColor rgb="FF166C72"/>
      </x:patternFill>
    </x:fill>
    <x:fill>
      <x:patternFill patternType="solid">
        <x:fgColor rgb="FFFFF2C7"/>
      </x:patternFill>
    </x:fill>
    <x:fill>
      <x:patternFill patternType="solid">
        <x:fgColor rgb="FFF2F7F7"/>
      </x:patternFill>
    </x:fill>
    <x:fill>
      <x:patternFill patternType="solid">
        <x:fgColor rgb="FFE8F2F1"/>
      </x:patternFill>
    </x:fill>
    <x:fill>
      <x:patternFill patternType="solid">
        <x:fgColor rgb="FFFFFFFF"/>
      </x:patternFill>
    </x:fill>
  </x:fills>
  <x:borders count="2">
    <x:border/>
    <x:border/>
  </x:borders>
  <x:cellStyleXfs count="1">
    <x:xf numFmtId="0" fontId="0" fillId="0" borderId="0"/>
  </x:cellStyleXfs>
  <x:cellXfs count="114">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x:xf numFmtId="0" fontId="1"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1" fillId="2" borderId="1" xfId="0" applyNumberFormat="1" applyFont="1" applyFill="1" applyBorder="1" applyAlignment="1">
      <x:alignment vertical="center"/>
    </x:xf>
    <x:xf numFmtId="0" fontId="2" fillId="2"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3" fillId="0" borderId="1" xfId="0" applyNumberFormat="1" applyFont="1" applyFill="1" applyBorder="1" applyAlignment="1">
      <x:alignment vertical="center"/>
    </x:xf>
    <x:xf numFmtId="0" fontId="3" fillId="0" borderId="1"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1" fillId="3" borderId="1" xfId="0" applyNumberFormat="1" applyFont="1" applyFill="1" applyBorder="1" applyAlignment="1">
      <x:alignment vertical="center"/>
    </x:xf>
    <x:xf numFmtId="0" fontId="4" fillId="3" borderId="1"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5" fillId="4" borderId="0" xfId="0" applyNumberFormat="1" applyFont="1" applyFill="1" applyBorder="1" applyAlignment="1">
      <x:alignment vertical="center" wrapText="1"/>
    </x:xf>
    <x:xf numFmtId="0" fontId="1" fillId="4" borderId="1" xfId="0" applyNumberFormat="1" applyFont="1" applyFill="1" applyBorder="1" applyAlignment="1">
      <x:alignment vertical="center" wrapText="1"/>
    </x:xf>
    <x:xf numFmtId="0" fontId="5" fillId="4" borderId="1"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4" fillId="3" borderId="1"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5" fillId="4" borderId="0" xfId="0" applyNumberFormat="1" applyFont="1" applyFill="1" applyBorder="1" applyAlignment="1">
      <x:alignment vertical="center"/>
    </x:xf>
    <x:xf numFmtId="0" fontId="1" fillId="4" borderId="1" xfId="0" applyNumberFormat="1" applyFont="1" applyFill="1" applyBorder="1" applyAlignment="1">
      <x:alignment vertical="center"/>
    </x:xf>
    <x:xf numFmtId="0" fontId="5" fillId="4" borderId="1" xfId="0" applyNumberFormat="1" applyFont="1" applyFill="1" applyBorder="1" applyAlignment="1">
      <x:alignment vertical="center"/>
    </x:xf>
    <x:xf numFmtId="0" fontId="5" fillId="5"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5" fillId="5" borderId="1" xfId="0" applyNumberFormat="1" applyFont="1" applyFill="1" applyBorder="1" applyAlignment="1">
      <x:alignment vertical="center" wrapText="1"/>
    </x:xf>
    <x:xf numFmtId="0" fontId="1" fillId="5" borderId="1" xfId="0" applyNumberFormat="1" applyFont="1" applyFill="1" applyBorder="1" applyAlignment="1">
      <x:alignment vertical="center" wrapText="1"/>
    </x:xf>
    <x:xf numFmtId="0" fontId="6" fillId="5" borderId="0" xfId="0" applyNumberFormat="1" applyFont="1" applyFill="1" applyBorder="1" applyAlignment="1">
      <x:alignment vertical="center" wrapText="1"/>
    </x:xf>
    <x:xf numFmtId="0" fontId="6" fillId="5" borderId="1"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7" fillId="6" borderId="0" xfId="0" applyNumberFormat="1" applyFont="1" applyFill="1" applyBorder="1" applyAlignment="1">
      <x:alignment vertical="center"/>
    </x:xf>
    <x:xf numFmtId="0" fontId="1" fillId="6" borderId="1" xfId="0" applyNumberFormat="1" applyFont="1" applyFill="1" applyBorder="1" applyAlignment="1">
      <x:alignment vertical="center"/>
    </x:xf>
    <x:xf numFmtId="0" fontId="7" fillId="6" borderId="1" xfId="0" applyNumberFormat="1" applyFont="1" applyFill="1" applyBorder="1" applyAlignment="1">
      <x:alignment vertical="center"/>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1" xfId="0" applyNumberFormat="1" applyFont="1" applyFill="1" applyBorder="1" applyAlignment="1">
      <x:alignment vertical="center"/>
    </x:xf>
    <x:xf numFmtId="0" fontId="8" fillId="6" borderId="1" xfId="0" applyNumberFormat="1" applyFont="1" applyFill="1" applyBorder="1" applyAlignment="1">
      <x:alignment vertical="center" wrapText="1"/>
    </x:xf>
    <x:xf numFmtId="0" fontId="9" fillId="6" borderId="0" xfId="0" applyNumberFormat="1" applyFont="1" applyFill="1" applyBorder="1" applyAlignment="1">
      <x:alignment vertical="center"/>
    </x:xf>
    <x:xf numFmtId="0" fontId="9" fillId="6" borderId="1" xfId="0" applyNumberFormat="1" applyFont="1" applyFill="1" applyBorder="1" applyAlignment="1">
      <x:alignment vertical="center"/>
    </x:xf>
    <x:xf numFmtId="200" fontId="5" fillId="4" borderId="0" xfId="0" applyNumberFormat="1" applyFont="1" applyFill="1" applyBorder="1" applyAlignment="1">
      <x:alignment vertical="center" wrapText="1"/>
    </x:xf>
    <x:xf numFmtId="200" fontId="5" fillId="4" borderId="1" xfId="0" applyNumberFormat="1" applyFont="1" applyFill="1" applyBorder="1" applyAlignment="1">
      <x:alignment vertical="center" wrapText="1"/>
    </x:xf>
    <x:xf numFmtId="201" fontId="5" fillId="4" borderId="0" xfId="0" applyNumberFormat="1" applyFont="1" applyFill="1" applyBorder="1" applyAlignment="1">
      <x:alignment vertical="center" wrapText="1"/>
    </x:xf>
    <x:xf numFmtId="201" fontId="5" fillId="4" borderId="1" xfId="0" applyNumberFormat="1" applyFont="1" applyFill="1" applyBorder="1" applyAlignment="1">
      <x:alignment vertical="center" wrapText="1"/>
    </x:xf>
    <x:xf numFmtId="202" fontId="5" fillId="4" borderId="0" xfId="0" applyNumberFormat="1" applyFont="1" applyFill="1" applyBorder="1" applyAlignment="1">
      <x:alignment vertical="center" wrapText="1"/>
    </x:xf>
    <x:xf numFmtId="202" fontId="5" fillId="4" borderId="1" xfId="0" applyNumberFormat="1" applyFont="1" applyFill="1" applyBorder="1" applyAlignment="1">
      <x:alignment vertical="center" wrapText="1"/>
    </x:xf>
    <x:xf numFmtId="203" fontId="5" fillId="4" borderId="0" xfId="0" applyNumberFormat="1" applyFont="1" applyFill="1" applyBorder="1" applyAlignment="1">
      <x:alignment vertical="center" wrapText="1"/>
    </x:xf>
    <x:xf numFmtId="203" fontId="5" fillId="4" borderId="1" xfId="0" applyNumberFormat="1" applyFont="1" applyFill="1" applyBorder="1" applyAlignment="1">
      <x:alignment vertical="center" wrapText="1"/>
    </x:xf>
    <x:xf numFmtId="0" fontId="10" fillId="6" borderId="0" xfId="0" applyNumberFormat="1" applyFont="1" applyFill="1" applyBorder="1" applyAlignment="1">
      <x:alignment vertical="center"/>
    </x:xf>
    <x:xf numFmtId="0" fontId="10" fillId="6" borderId="1" xfId="0" applyNumberFormat="1" applyFont="1" applyFill="1" applyBorder="1" applyAlignment="1">
      <x:alignment vertical="center"/>
    </x:xf>
    <x:xf numFmtId="0" fontId="11" fillId="0" borderId="0" xfId="0" applyNumberFormat="1" applyFont="1" applyFill="1" applyBorder="1" applyAlignment="1">
      <x:alignment vertical="center" wrapText="1"/>
    </x:xf>
    <x:xf numFmtId="0" fontId="11" fillId="0" borderId="1" xfId="0" applyNumberFormat="1" applyFont="1" applyFill="1" applyBorder="1" applyAlignment="1">
      <x:alignment vertical="center" wrapText="1"/>
    </x:xf>
    <x:xf numFmtId="200" fontId="11" fillId="0" borderId="0" xfId="0" applyNumberFormat="1" applyFont="1" applyFill="1" applyBorder="1" applyAlignment="1">
      <x:alignment vertical="center" wrapText="1"/>
    </x:xf>
    <x:xf numFmtId="200" fontId="11" fillId="0" borderId="1" xfId="0" applyNumberFormat="1" applyFont="1" applyFill="1" applyBorder="1" applyAlignment="1">
      <x:alignment vertical="center" wrapText="1"/>
    </x:xf>
    <x:xf numFmtId="202" fontId="11" fillId="0" borderId="0" xfId="0" applyNumberFormat="1" applyFont="1" applyFill="1" applyBorder="1" applyAlignment="1">
      <x:alignment vertical="center" wrapText="1"/>
    </x:xf>
    <x:xf numFmtId="202" fontId="11" fillId="0" borderId="1" xfId="0" applyNumberFormat="1" applyFont="1" applyFill="1" applyBorder="1" applyAlignment="1">
      <x:alignment vertical="center" wrapText="1"/>
    </x:xf>
    <x:xf numFmtId="201" fontId="11" fillId="0" borderId="0" xfId="0" applyNumberFormat="1" applyFont="1" applyFill="1" applyBorder="1" applyAlignment="1">
      <x:alignment vertical="center" wrapText="1"/>
    </x:xf>
    <x:xf numFmtId="201" fontId="11" fillId="0" borderId="1" xfId="0" applyNumberFormat="1" applyFont="1" applyFill="1" applyBorder="1" applyAlignment="1">
      <x:alignment vertical="center" wrapText="1"/>
    </x:xf>
    <x:xf numFmtId="0" fontId="1" fillId="6" borderId="0" xfId="0" applyNumberFormat="1" applyFont="1" applyFill="1" applyBorder="1" applyAlignment="1">
      <x:alignment vertical="center" wrapText="1"/>
    </x:xf>
    <x:xf numFmtId="202" fontId="11" fillId="6" borderId="0" xfId="0" applyNumberFormat="1" applyFont="1" applyFill="1" applyBorder="1" applyAlignment="1">
      <x:alignment vertical="center" wrapText="1"/>
    </x:xf>
    <x:xf numFmtId="200" fontId="11" fillId="6" borderId="0" xfId="0" applyNumberFormat="1" applyFont="1" applyFill="1" applyBorder="1" applyAlignment="1">
      <x:alignment vertical="center" wrapText="1"/>
    </x:xf>
    <x:xf numFmtId="0" fontId="1" fillId="6" borderId="1" xfId="0" applyNumberFormat="1" applyFont="1" applyFill="1" applyBorder="1" applyAlignment="1">
      <x:alignment vertical="center" wrapText="1"/>
    </x:xf>
    <x:xf numFmtId="202" fontId="11" fillId="6" borderId="1" xfId="0" applyNumberFormat="1" applyFont="1" applyFill="1" applyBorder="1" applyAlignment="1">
      <x:alignment vertical="center" wrapText="1"/>
    </x:xf>
    <x:xf numFmtId="200" fontId="11" fillId="6" borderId="1" xfId="0" applyNumberFormat="1" applyFont="1" applyFill="1" applyBorder="1" applyAlignment="1">
      <x:alignment vertical="center" wrapText="1"/>
    </x:xf>
    <x:xf numFmtId="0" fontId="12" fillId="6" borderId="0" xfId="0" applyNumberFormat="1" applyFont="1" applyFill="1" applyBorder="1" applyAlignment="1">
      <x:alignment vertical="center"/>
    </x:xf>
    <x:xf numFmtId="0" fontId="12" fillId="6" borderId="1" xfId="0" applyNumberFormat="1" applyFont="1" applyFill="1" applyBorder="1" applyAlignment="1">
      <x:alignment vertical="center"/>
    </x:xf>
    <x:xf numFmtId="202" fontId="1" fillId="6" borderId="0" xfId="0" applyNumberFormat="1" applyFont="1" applyFill="1" applyBorder="1" applyAlignment="1">
      <x:alignment vertical="center" wrapText="1"/>
    </x:xf>
    <x:xf numFmtId="202" fontId="1" fillId="6" borderId="1" xfId="0" applyNumberFormat="1" applyFont="1" applyFill="1" applyBorder="1" applyAlignment="1">
      <x:alignment vertical="center" wrapText="1"/>
    </x:xf>
    <x:xf numFmtId="203" fontId="1" fillId="0" borderId="0" xfId="0" applyNumberFormat="1" applyFont="1" applyFill="1" applyBorder="1" applyAlignment="1">
      <x:alignment vertical="center"/>
    </x:xf>
    <x:xf numFmtId="203" fontId="1" fillId="0" borderId="1" xfId="0" applyNumberFormat="1" applyFont="1" applyFill="1" applyBorder="1" applyAlignment="1">
      <x:alignment vertical="center"/>
    </x:xf>
    <x:xf numFmtId="203" fontId="1" fillId="6" borderId="0" xfId="0" applyNumberFormat="1" applyFont="1" applyFill="1" applyBorder="1" applyAlignment="1">
      <x:alignment vertical="center"/>
    </x:xf>
    <x:xf numFmtId="203" fontId="10" fillId="6" borderId="0" xfId="0" applyNumberFormat="1" applyFont="1" applyFill="1" applyBorder="1" applyAlignment="1">
      <x:alignment vertical="center"/>
    </x:xf>
    <x:xf numFmtId="203" fontId="1" fillId="6" borderId="1" xfId="0" applyNumberFormat="1" applyFont="1" applyFill="1" applyBorder="1" applyAlignment="1">
      <x:alignment vertical="center"/>
    </x:xf>
    <x:xf numFmtId="203" fontId="10" fillId="6" borderId="1" xfId="0" applyNumberFormat="1" applyFont="1" applyFill="1" applyBorder="1" applyAlignment="1">
      <x:alignment vertical="center"/>
    </x:xf>
    <x:xf numFmtId="201" fontId="1" fillId="6" borderId="0" xfId="0" applyNumberFormat="1" applyFont="1" applyFill="1" applyBorder="1" applyAlignment="1">
      <x:alignment vertical="center" wrapText="1"/>
    </x:xf>
    <x:xf numFmtId="201" fontId="1" fillId="6" borderId="1" xfId="0" applyNumberFormat="1" applyFont="1" applyFill="1" applyBorder="1" applyAlignment="1">
      <x:alignment vertical="center" wrapText="1"/>
    </x:xf>
    <x:xf numFmtId="203" fontId="1" fillId="6" borderId="0" xfId="0" applyNumberFormat="1" applyFont="1" applyFill="1" applyBorder="1" applyAlignment="1">
      <x:alignment vertical="center" wrapText="1"/>
    </x:xf>
    <x:xf numFmtId="203" fontId="1" fillId="6" borderId="1" xfId="0" applyNumberFormat="1" applyFont="1" applyFill="1" applyBorder="1" applyAlignment="1">
      <x:alignment vertical="center" wrapText="1"/>
    </x:xf>
    <x:xf numFmtId="0" fontId="3" fillId="6" borderId="0" xfId="0" applyNumberFormat="1" applyFont="1" applyFill="1" applyBorder="1" applyAlignment="1">
      <x:alignment vertical="center"/>
    </x:xf>
    <x:xf numFmtId="0" fontId="3" fillId="6" borderId="0" xfId="0" applyNumberFormat="1" applyFont="1" applyFill="1" applyBorder="1" applyAlignment="1">
      <x:alignment vertical="center" wrapText="1"/>
    </x:xf>
    <x:xf numFmtId="0" fontId="3" fillId="6" borderId="1" xfId="0" applyNumberFormat="1" applyFont="1" applyFill="1" applyBorder="1" applyAlignment="1">
      <x:alignment vertical="center"/>
    </x:xf>
    <x:xf numFmtId="0" fontId="3" fillId="6" borderId="1" xfId="0" applyNumberFormat="1" applyFont="1" applyFill="1" applyBorder="1" applyAlignment="1">
      <x:alignment vertical="center" wrapText="1"/>
    </x:xf>
    <x:xf numFmtId="202" fontId="1" fillId="0" borderId="0" xfId="0" applyNumberFormat="1" applyFont="1" applyFill="1" applyBorder="1" applyAlignment="1">
      <x:alignment vertical="center"/>
    </x:xf>
    <x:xf numFmtId="202" fontId="1" fillId="0" borderId="1" xfId="0" applyNumberFormat="1" applyFont="1" applyFill="1" applyBorder="1" applyAlignment="1">
      <x:alignment vertical="center"/>
    </x:xf>
    <x:xf numFmtId="201" fontId="1" fillId="0" borderId="0" xfId="0" applyNumberFormat="1" applyFont="1" applyFill="1" applyBorder="1" applyAlignment="1">
      <x:alignment vertical="center"/>
    </x:xf>
    <x:xf numFmtId="201" fontId="1" fillId="0" borderId="1" xfId="0" applyNumberFormat="1" applyFont="1" applyFill="1" applyBorder="1" applyAlignment="1">
      <x:alignment vertical="center"/>
    </x:xf>
    <x:xf numFmtId="202" fontId="1" fillId="6" borderId="0" xfId="0" applyNumberFormat="1" applyFont="1" applyFill="1" applyBorder="1" applyAlignment="1">
      <x:alignment vertical="center"/>
    </x:xf>
    <x:xf numFmtId="201" fontId="1" fillId="6" borderId="0" xfId="0" applyNumberFormat="1" applyFont="1" applyFill="1" applyBorder="1" applyAlignment="1">
      <x:alignment vertical="center"/>
    </x:xf>
    <x:xf numFmtId="202" fontId="1" fillId="6" borderId="1" xfId="0" applyNumberFormat="1" applyFont="1" applyFill="1" applyBorder="1" applyAlignment="1">
      <x:alignment vertical="center"/>
    </x:xf>
    <x:xf numFmtId="201" fontId="1" fillId="6" borderId="1" xfId="0" applyNumberFormat="1" applyFont="1" applyFill="1" applyBorder="1" applyAlignment="1">
      <x:alignment vertical="center"/>
    </x:xf>
    <x:xf numFmtId="0" fontId="11" fillId="6" borderId="0" xfId="0" applyNumberFormat="1" applyFont="1" applyFill="1" applyBorder="1" applyAlignment="1">
      <x:alignment vertical="center"/>
    </x:xf>
    <x:xf numFmtId="0" fontId="11" fillId="6" borderId="1" xfId="0" applyNumberFormat="1" applyFont="1" applyFill="1" applyBorder="1" applyAlignment="1">
      <x:alignment vertical="center"/>
    </x:xf>
    <x:xf numFmtId="0" fontId="6" fillId="0" borderId="0" xfId="0" applyNumberFormat="1" applyFont="1" applyFill="1" applyBorder="1" applyAlignment="1">
      <x:alignment vertical="center"/>
    </x:xf>
    <x:xf numFmtId="0" fontId="6" fillId="0" borderId="1" xfId="0" applyNumberFormat="1" applyFont="1" applyFill="1" applyBorder="1" applyAlignment="1">
      <x:alignment vertical="center"/>
    </x:xf>
    <x:xf numFmtId="0" fontId="1" fillId="7" borderId="0" xfId="0" applyNumberFormat="1" applyFont="1" applyFill="1" applyBorder="1" applyAlignment="1">
      <x:alignment vertical="center"/>
    </x:xf>
    <x:xf numFmtId="0" fontId="1" fillId="7" borderId="0" xfId="0" applyNumberFormat="1" applyFont="1" applyFill="1" applyBorder="1" applyAlignment="1">
      <x:alignment vertical="center" wrapText="1"/>
    </x:xf>
    <x:xf numFmtId="0" fontId="1" fillId="7" borderId="1" xfId="0" applyNumberFormat="1" applyFont="1" applyFill="1" applyBorder="1" applyAlignment="1">
      <x:alignment vertical="center"/>
    </x:xf>
    <x:xf numFmtId="0" fontId="1" fillId="7" borderId="1" xfId="0" applyNumberFormat="1" applyFont="1" applyFill="1" applyBorder="1" applyAlignment="1">
      <x:alignment vertical="center" wrapText="1"/>
    </x:xf>
    <x:xf numFmtId="203" fontId="11" fillId="0" borderId="0" xfId="0" applyNumberFormat="1" applyFont="1" applyFill="1" applyBorder="1" applyAlignment="1">
      <x:alignment vertical="center"/>
    </x:xf>
    <x:xf numFmtId="203" fontId="13" fillId="6" borderId="0" xfId="0" applyNumberFormat="1" applyFont="1" applyFill="1" applyBorder="1" applyAlignment="1">
      <x:alignment vertical="center"/>
    </x:xf>
    <x:xf numFmtId="203" fontId="11" fillId="0" borderId="1" xfId="0" applyNumberFormat="1" applyFont="1" applyFill="1" applyBorder="1" applyAlignment="1">
      <x:alignment vertical="center"/>
    </x:xf>
    <x:xf numFmtId="203" fontId="13" fillId="6" borderId="1" xfId="0" applyNumberFormat="1" applyFont="1" applyFill="1" applyBorder="1" applyAlignment="1">
      <x:alignment vertical="center"/>
    </x:xf>
    <x:xf numFmtId="201" fontId="11" fillId="6" borderId="0" xfId="0" applyNumberFormat="1" applyFont="1" applyFill="1" applyBorder="1" applyAlignment="1">
      <x:alignment vertical="center" wrapText="1"/>
    </x:xf>
    <x:xf numFmtId="203" fontId="11" fillId="6" borderId="0" xfId="0" applyNumberFormat="1" applyFont="1" applyFill="1" applyBorder="1" applyAlignment="1">
      <x:alignment vertical="center" wrapText="1"/>
    </x:xf>
    <x:xf numFmtId="0" fontId="11" fillId="0" borderId="0" xfId="0" applyNumberFormat="1" applyFont="1" applyFill="1" applyBorder="1" applyAlignment="1">
      <x:alignment vertical="center"/>
    </x:xf>
    <x:xf numFmtId="0" fontId="11" fillId="6" borderId="0" xfId="0" applyNumberFormat="1" applyFont="1" applyFill="1" applyBorder="1" applyAlignment="1">
      <x:alignment vertical="center" wrapText="1"/>
    </x:xf>
    <x:xf numFmtId="0" fontId="14" fillId="6" borderId="0" xfId="0" applyNumberFormat="1" applyFont="1" applyFill="1" applyBorder="1" applyAlignment="1">
      <x:alignment vertical="center" wrapText="1"/>
    </x:xf>
    <x:xf numFmtId="0" fontId="13" fillId="3" borderId="0"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b4cc88ec3404f40" /><Relationship Type="http://schemas.openxmlformats.org/officeDocument/2006/relationships/theme" Target="/xl/theme/theme1.xml" Id="R46d8313c4b814f5f" /><Relationship Type="http://schemas.openxmlformats.org/officeDocument/2006/relationships/sharedStrings" Target="/xl/sharedStrings.xml" Id="R52476aee91ac4c4b" /><Relationship Type="http://schemas.openxmlformats.org/officeDocument/2006/relationships/worksheet" Target="/xl/worksheets/sheet1.xml" Id="R2aa8fbb61e574840" /><Relationship Type="http://schemas.openxmlformats.org/officeDocument/2006/relationships/worksheet" Target="/xl/worksheets/sheet2.xml" Id="R8ac687f1aea1415f" /><Relationship Type="http://schemas.openxmlformats.org/officeDocument/2006/relationships/worksheet" Target="/xl/worksheets/sheet3.xml" Id="Rf68f26dadb214d43" /><Relationship Type="http://schemas.openxmlformats.org/officeDocument/2006/relationships/worksheet" Target="/xl/worksheets/sheet4.xml" Id="R101c40ec3a3b4b34" /><Relationship Type="http://schemas.openxmlformats.org/officeDocument/2006/relationships/worksheet" Target="/xl/worksheets/sheet5.xml" Id="Rc208ceda16914003" /><Relationship Type="http://schemas.openxmlformats.org/officeDocument/2006/relationships/worksheet" Target="/xl/worksheets/sheet6.xml" Id="R47319a14fd454868" /><Relationship Type="http://schemas.openxmlformats.org/officeDocument/2006/relationships/worksheet" Target="/xl/worksheets/sheet7.xml" Id="R4880a33558334b25" /><Relationship Type="http://schemas.openxmlformats.org/officeDocument/2006/relationships/worksheet" Target="/xl/worksheets/sheet8.xml" Id="R81b5443e0659477a" /><Relationship Type="http://schemas.openxmlformats.org/officeDocument/2006/relationships/worksheet" Target="/xl/worksheets/sheet9.xml" Id="R0455c768dbc24e17" /><Relationship Type="http://schemas.openxmlformats.org/officeDocument/2006/relationships/worksheet" Target="/xl/worksheets/sheet10.xml" Id="Rfe0e7938099a41ce" /><Relationship Type="http://schemas.openxmlformats.org/officeDocument/2006/relationships/worksheet" Target="/xl/worksheets/sheet11.xml" Id="R1b19191f80d9420f" /><Relationship Type="http://schemas.openxmlformats.org/officeDocument/2006/relationships/worksheet" Target="/xl/worksheets/sheet12.xml" Id="Rbc60a568df1a462e" /><Relationship Type="http://schemas.openxmlformats.org/officeDocument/2006/relationships/worksheet" Target="/xl/worksheets/sheet13.xml" Id="R88835b773dac4e8c" /><Relationship Type="http://schemas.openxmlformats.org/officeDocument/2006/relationships/worksheet" Target="/xl/worksheets/sheet14.xml" Id="Rda80dcee75224d10" /><Relationship Type="http://schemas.openxmlformats.org/officeDocument/2006/relationships/worksheet" Target="/xl/worksheets/sheet15.xml" Id="R7ce4692ac19c4bb4" /><Relationship Type="http://schemas.openxmlformats.org/officeDocument/2006/relationships/worksheet" Target="/xl/worksheets/sheet16.xml" Id="R1821d05bb4724dac" /><Relationship Type="http://schemas.microsoft.com/office/2017/10/relationships/person" Target="/xl/persons/person.xml" Id="R192fc1c67216404c" /></Relationships>
</file>

<file path=xl/persons/person.xml><?xml version="1.0" encoding="utf-8"?>
<xltc:personList xmlns:xltc="http://schemas.microsoft.com/office/spreadsheetml/2018/threadedcomments">
  <xltc:person displayName="LeadScorer" id="{6B55642C-DF5A-4D14-92EA-4C489504E9DF}"/>
</xltc:personList>
</file>

<file path=xl/tables/table1.xml><?xml version="1.0" encoding="utf-8"?>
<x:table xmlns:x="http://schemas.openxmlformats.org/spreadsheetml/2006/main" id="1" name="AccountUniverseData" displayName="AccountUniverseData" ref="A6:K26" headerRowCount="1" totalsRowCount="0" totalsRowShown="0">
  <x:tableColumns count="11">
    <x:tableColumn id="1" name="Record ID"/>
    <x:tableColumn id="2" name="Parent account"/>
    <x:tableColumn id="3" name="Buying entity / region"/>
    <x:tableColumn id="4" name="Workstream"/>
    <x:tableColumn id="5" name="Current model"/>
    <x:tableColumn id="6" name="Fit evidence"/>
    <x:tableColumn id="7" name="Important unknown"/>
    <x:tableColumn id="8" name="Owner"/>
    <x:tableColumn id="9" name="Contact route"/>
    <x:tableColumn id="10" name="Status"/>
    <x:tableColumn id="11" name="Next action / date"/>
  </x:tableColumns>
  <x:tableStyleInfo name="TableStyleMedium2" showFirstColumn="0" showLastColumn="0" showRowStripes="1" showColumnStripes="0"/>
</x:table>
</file>

<file path=xl/tables/table2.xml><?xml version="1.0" encoding="utf-8"?>
<x:table xmlns:x="http://schemas.openxmlformats.org/spreadsheetml/2006/main" id="2" name="SignalRegisterData" displayName="SignalRegisterData" ref="A6:K26" headerRowCount="1" totalsRowCount="0" totalsRowShown="0">
  <x:tableColumns count="11">
    <x:tableColumn id="1" name="Signal ID"/>
    <x:tableColumn id="2" name="Account / unit"/>
    <x:tableColumn id="3" name="Observed fact"/>
    <x:tableColumn id="4" name="Source URL"/>
    <x:tableColumn id="5" name="Event date"/>
    <x:tableColumn id="6" name="Research date"/>
    <x:tableColumn id="7" name="Inference only"/>
    <x:tableColumn id="8" name="What is not proven"/>
    <x:tableColumn id="9" name="Buyer question"/>
    <x:tableColumn id="10" name="Recheck date"/>
    <x:tableColumn id="11" name="Owner"/>
  </x:tableColumns>
  <x:tableStyleInfo name="TableStyleMedium2" showFirstColumn="0" showLastColumn="0" showRowStripes="1" showColumnStripes="0"/>
</x:table>
</file>

<file path=xl/tables/table3.xml><?xml version="1.0" encoding="utf-8"?>
<x:table xmlns:x="http://schemas.openxmlformats.org/spreadsheetml/2006/main" id="3" name="BuyingGroupData" displayName="BuyingGroupData" ref="A6:J26" headerRowCount="1" totalsRowCount="0" totalsRowShown="0">
  <x:tableColumns count="10">
    <x:tableColumn id="1" name="Account / unit"/>
    <x:tableColumn id="2" name="Role"/>
    <x:tableColumn id="3" name="Person / title"/>
    <x:tableColumn id="4" name="Responsibility"/>
    <x:tableColumn id="5" name="Authority status"/>
    <x:tableColumn id="6" name="Evidence / source"/>
    <x:tableColumn id="7" name="Relationship owner"/>
    <x:tableColumn id="8" name="Allowed next action"/>
    <x:tableColumn id="9" name="Last discussion"/>
    <x:tableColumn id="10" name="Next review"/>
  </x:tableColumns>
  <x:tableStyleInfo name="TableStyleMedium2" showFirstColumn="0" showLastColumn="0" showRowStripes="1" showColumnStripes="0"/>
</x:table>
</file>

<file path=xl/tables/table4.xml><?xml version="1.0" encoding="utf-8"?>
<x:table xmlns:x="http://schemas.openxmlformats.org/spreadsheetml/2006/main" id="4" name="PlayLibraryData" displayName="PlayLibraryData" ref="A6:F14" headerRowCount="1" totalsRowCount="0" totalsRowShown="0">
  <x:tableColumns count="6">
    <x:tableColumn id="1" name="Play"/>
    <x:tableColumn id="2" name="Workstream"/>
    <x:tableColumn id="3" name="Buying group"/>
    <x:tableColumn id="4" name="Decision to earn"/>
    <x:tableColumn id="5" name="First asset"/>
    <x:tableColumn id="6" name="Hard reason to hold or stop"/>
  </x:tableColumns>
  <x:tableStyleInfo name="TableStyleMedium2" showFirstColumn="0" showLastColumn="0" showRowStripes="1" showColumnStripes="0"/>
</x:table>
</file>

<file path=xl/tables/table5.xml><?xml version="1.0" encoding="utf-8"?>
<x:table xmlns:x="http://schemas.openxmlformats.org/spreadsheetml/2006/main" id="5" name="ExpansionMapData" displayName="ExpansionMapData" ref="A6:K26" headerRowCount="1" totalsRowCount="0" totalsRowShown="0">
  <x:tableColumns count="11">
    <x:tableColumn id="1" name="Parent / entity"/>
    <x:tableColumn id="2" name="Region"/>
    <x:tableColumn id="3" name="Current workstream"/>
    <x:tableColumn id="4" name="Service health"/>
    <x:tableColumn id="5" name="Evidence owner"/>
    <x:tableColumn id="6" name="Adjacent hypothesis"/>
    <x:tableColumn id="7" name="Next buying owner"/>
    <x:tableColumn id="8" name="Permission / scope"/>
    <x:tableColumn id="9" name="New opportunity ID"/>
    <x:tableColumn id="10" name="Status"/>
    <x:tableColumn id="11" name="Next decision"/>
  </x:tableColumns>
  <x:tableStyleInfo name="TableStyleMedium2" showFirstColumn="0" showLastColumn="0" showRowStripes="1" showColumnStripes="0"/>
</x:table>
</file>

<file path=xl/tables/table6.xml><?xml version="1.0" encoding="utf-8"?>
<x:table xmlns:x="http://schemas.openxmlformats.org/spreadsheetml/2006/main" id="6" name="LaunchBoardData" displayName="LaunchBoardData" ref="A6:I26" headerRowCount="1" totalsRowCount="0" totalsRowShown="0">
  <x:tableColumns count="9">
    <x:tableColumn id="1" name="Phase"/>
    <x:tableColumn id="2" name="Work"/>
    <x:tableColumn id="3" name="Accountable owner"/>
    <x:tableColumn id="4" name="Dependency"/>
    <x:tableColumn id="5" name="Evidence to advance"/>
    <x:tableColumn id="6" name="Due date"/>
    <x:tableColumn id="7" name="Resource cap"/>
    <x:tableColumn id="8" name="Status"/>
    <x:tableColumn id="9" name="Next review"/>
  </x:tableColumns>
  <x:tableStyleInfo name="TableStyleMedium2" showFirstColumn="0" showLastColumn="0" showRowStripes="1" showColumnStripes="0"/>
</x:table>
</file>

<file path=xl/tables/table7.xml><?xml version="1.0" encoding="utf-8"?>
<x:table xmlns:x="http://schemas.openxmlformats.org/spreadsheetml/2006/main" id="7" name="SourcesData" displayName="SourcesData" ref="A6:E17" headerRowCount="1" totalsRowCount="0" totalsRowShown="0">
  <x:tableColumns count="5">
    <x:tableColumn id="1" name="ID"/>
    <x:tableColumn id="2" name="Publisher"/>
    <x:tableColumn id="3" name="Reference"/>
    <x:tableColumn id="4" name="URL"/>
    <x:tableColumn id="5" name="Use and limitatio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threadedcomments/threadedcomment.xml><?xml version="1.0" encoding="utf-8"?>
<xltc:ThreadedComments xmlns:xltc="http://schemas.microsoft.com/office/spreadsheetml/2018/threadedcomments">
  <xltc:threadedComment ref="C8" dT="2026-10-13T08:28:49.992" personId="{6B55642C-DF5A-4D14-92EA-4C489504E9DF}" id="{A2F4C74B-31AB-4A93-A9AE-E5D32611172D}">
    <xltc:text>Fictional educational assumption, not a quote or forecast. Replace with approved buyer data. Whole count. Each request previously needed one human contact.</xltc:text>
  </xltc:threadedComment>
  <xltc:threadedComment ref="D8" dT="2026-10-13T08:28:49.993" personId="{6B55642C-DF5A-4D14-92EA-4C489504E9DF}" id="{21DFED42-0906-41C0-A326-0171C3E4CA24}">
    <xltc:text>Fictional educational assumption, not a quote or forecast. Replace with approved buyer data. Whole count. Each request previously needed one human contact.</xltc:text>
  </xltc:threadedComment>
  <xltc:threadedComment ref="E8" dT="2026-10-13T08:28:49.993" personId="{6B55642C-DF5A-4D14-92EA-4C489504E9DF}" id="{76C3ED73-CDE9-4327-9AAA-939B5513192F}">
    <xltc:text>Fictional educational assumption, not a quote or forecast. Replace with approved buyer data. Whole count. Each request previously needed one human contact.</xltc:text>
  </xltc:threadedComment>
  <xltc:threadedComment ref="C9" dT="2026-10-13T08:28:49.993" personId="{6B55642C-DF5A-4D14-92EA-4C489504E9DF}" id="{3B155C76-033C-4486-92E4-214DBE8AB040}">
    <xltc:text>Fictional educational assumption, not a quote or forecast. Replace with approved buyer data. Fraction of the baseline cohort attempted once.</xltc:text>
  </xltc:threadedComment>
  <xltc:threadedComment ref="D9" dT="2026-10-13T08:28:49.993" personId="{6B55642C-DF5A-4D14-92EA-4C489504E9DF}" id="{0312D610-C0BD-4427-A46D-3FB416640524}">
    <xltc:text>Fictional educational assumption, not a quote or forecast. Replace with approved buyer data. Fraction of the baseline cohort attempted once.</xltc:text>
  </xltc:threadedComment>
  <xltc:threadedComment ref="E9" dT="2026-10-13T08:28:49.993" personId="{6B55642C-DF5A-4D14-92EA-4C489504E9DF}" id="{B38CE7F1-10AB-4096-A8C1-1D832D3427FE}">
    <xltc:text>Fictional educational assumption, not a quote or forecast. Replace with approved buyer data. Fraction of the baseline cohort attempted once.</xltc:text>
  </xltc:threadedComment>
  <xltc:threadedComment ref="C10" dT="2026-10-13T08:28:49.993" personId="{6B55642C-DF5A-4D14-92EA-4C489504E9DF}" id="{CFE8252D-91D6-45E3-8D4C-2BE4386DCF36}">
    <xltc:text>Fictional educational assumption, not a quote or forecast. Replace with approved buyer data. Apparent completion among attempts.</xltc:text>
  </xltc:threadedComment>
  <xltc:threadedComment ref="D10" dT="2026-10-13T08:28:49.993" personId="{6B55642C-DF5A-4D14-92EA-4C489504E9DF}" id="{407CB4A1-9B96-4AD1-952D-78E0A822E3F5}">
    <xltc:text>Fictional educational assumption, not a quote or forecast. Replace with approved buyer data. Apparent completion among attempts.</xltc:text>
  </xltc:threadedComment>
  <xltc:threadedComment ref="E10" dT="2026-10-13T08:28:49.993" personId="{6B55642C-DF5A-4D14-92EA-4C489504E9DF}" id="{8775B187-C162-4FE6-B4EC-7221F1B4E19E}">
    <xltc:text>Fictional educational assumption, not a quote or forecast. Replace with approved buyer data. Apparent completion among attempts.</xltc:text>
  </xltc:threadedComment>
  <xltc:threadedComment ref="C11" dT="2026-10-13T08:28:49.993" personId="{6B55642C-DF5A-4D14-92EA-4C489504E9DF}" id="{1B22028D-445B-47D9-832F-5114203FB062}">
    <xltc:text>Fictional educational assumption, not a quote or forecast. Replace with approved buyer data. Among apparent completions; define observation window.</xltc:text>
  </xltc:threadedComment>
  <xltc:threadedComment ref="D11" dT="2026-10-13T08:28:49.993" personId="{6B55642C-DF5A-4D14-92EA-4C489504E9DF}" id="{98C59FA9-A8A5-402F-B41B-1B5D84A0DB89}">
    <xltc:text>Fictional educational assumption, not a quote or forecast. Replace with approved buyer data. Among apparent completions; define observation window.</xltc:text>
  </xltc:threadedComment>
  <xltc:threadedComment ref="E11" dT="2026-10-13T08:28:49.993" personId="{6B55642C-DF5A-4D14-92EA-4C489504E9DF}" id="{E15C7C6F-D044-4766-AEC3-76ECEE21A5B4}">
    <xltc:text>Fictional educational assumption, not a quote or forecast. Replace with approved buyer data. Among apparent completions; define observation window.</xltc:text>
  </xltc:threadedComment>
  <xltc:threadedComment ref="C12" dT="2026-10-13T08:28:49.993" personId="{6B55642C-DF5A-4D14-92EA-4C489504E9DF}" id="{0DB8503B-544C-4144-B743-DAB6FE31D42B}">
    <xltc:text>Fictional educational assumption, not a quote or forecast. Replace with approved buyer data. Use a matched baseline; must be greater than zero.</xltc:text>
  </xltc:threadedComment>
  <xltc:threadedComment ref="D12" dT="2026-10-13T08:28:49.993" personId="{6B55642C-DF5A-4D14-92EA-4C489504E9DF}" id="{E85E634A-F3ED-4EBD-AFE1-5ACF33F5B8DE}">
    <xltc:text>Fictional educational assumption, not a quote or forecast. Replace with approved buyer data. Use a matched baseline; must be greater than zero.</xltc:text>
  </xltc:threadedComment>
  <xltc:threadedComment ref="E12" dT="2026-10-13T08:28:49.993" personId="{6B55642C-DF5A-4D14-92EA-4C489504E9DF}" id="{5E7218D2-6B13-4AB8-A4B9-0CCA9CA51FF3}">
    <xltc:text>Fictional educational assumption, not a quote or forecast. Replace with approved buyer data. Use a matched baseline; must be greater than zero.</xltc:text>
  </xltc:threadedComment>
  <xltc:threadedComment ref="C13" dT="2026-10-13T08:28:49.993" personId="{6B55642C-DF5A-4D14-92EA-4C489504E9DF}" id="{CB801AA2-57F8-4C18-89B3-24A3888DF810}">
    <xltc:text>Fictional educational assumption, not a quote or forecast. Replace with approved buyer data. Residual cases can be harder; must be greater than zero.</xltc:text>
  </xltc:threadedComment>
  <xltc:threadedComment ref="D13" dT="2026-10-13T08:28:49.993" personId="{6B55642C-DF5A-4D14-92EA-4C489504E9DF}" id="{72B7D7EE-218B-4C9A-88E3-8357873AF5BE}">
    <xltc:text>Fictional educational assumption, not a quote or forecast. Replace with approved buyer data. Residual cases can be harder; must be greater than zero.</xltc:text>
  </xltc:threadedComment>
  <xltc:threadedComment ref="E13" dT="2026-10-13T08:28:49.993" personId="{6B55642C-DF5A-4D14-92EA-4C489504E9DF}" id="{C1A3FCE2-5115-413C-962F-2D83015ED9BD}">
    <xltc:text>Fictional educational assumption, not a quote or forecast. Replace with approved buyer data. Residual cases can be harder; must be greater than zero.</xltc:text>
  </xltc:threadedComment>
  <xltc:threadedComment ref="C14" dT="2026-10-13T08:28:49.993" personId="{6B55642C-DF5A-4D14-92EA-4C489504E9DF}" id="{E4767BED-FE01-48C2-BA3A-65474C3DFD47}">
    <xltc:text>Fictional educational assumption, not a quote or forecast. Replace with approved buyer data. Planning value per handling hour; document costs included.</xltc:text>
  </xltc:threadedComment>
  <xltc:threadedComment ref="D14" dT="2026-10-13T08:28:49.993" personId="{6B55642C-DF5A-4D14-92EA-4C489504E9DF}" id="{7ACCEF3C-7CEC-4FED-A7BD-6FE34F2B0D7D}">
    <xltc:text>Fictional educational assumption, not a quote or forecast. Replace with approved buyer data. Planning value per handling hour; document costs included.</xltc:text>
  </xltc:threadedComment>
  <xltc:threadedComment ref="E14" dT="2026-10-13T08:28:49.993" personId="{6B55642C-DF5A-4D14-92EA-4C489504E9DF}" id="{92534CE3-842D-47FB-BFC0-744C2238BF3D}">
    <xltc:text>Fictional educational assumption, not a quote or forecast. Replace with approved buyer data. Planning value per handling hour; document costs included.</xltc:text>
  </xltc:threadedComment>
  <xltc:threadedComment ref="C15" dT="2026-10-13T08:28:49.993" personId="{6B55642C-DF5A-4D14-92EA-4C489504E9DF}" id="{023C4556-1055-4A5A-84F5-862E7C66C232}">
    <xltc:text>Fictional educational assumption, not a quote or forecast. Replace with approved buyer data. Name the staffing, supplier or overtime change.</xltc:text>
  </xltc:threadedComment>
  <xltc:threadedComment ref="D15" dT="2026-10-13T08:28:49.993" personId="{6B55642C-DF5A-4D14-92EA-4C489504E9DF}" id="{9E66BFA8-D769-4132-8E1F-3E7413306DBF}">
    <xltc:text>Fictional educational assumption, not a quote or forecast. Replace with approved buyer data. Name the staffing, supplier or overtime change.</xltc:text>
  </xltc:threadedComment>
  <xltc:threadedComment ref="E15" dT="2026-10-13T08:28:49.993" personId="{6B55642C-DF5A-4D14-92EA-4C489504E9DF}" id="{D2F6F9E4-19F6-42C2-8DF4-81C87E7F3995}">
    <xltc:text>Fictional educational assumption, not a quote or forecast. Replace with approved buyer data. Name the staffing, supplier or overtime change.</xltc:text>
  </xltc:threadedComment>
  <xltc:threadedComment ref="C16" dT="2026-10-13T08:28:49.993" personId="{6B55642C-DF5A-4D14-92EA-4C489504E9DF}" id="{731F1FBD-0223-42E0-ABAF-35F64567BB0B}">
    <xltc:text>Fictional educational assumption, not a quote or forecast. Replace with approved buyer data. Applies to successes and failures.</xltc:text>
  </xltc:threadedComment>
  <xltc:threadedComment ref="D16" dT="2026-10-13T08:28:49.993" personId="{6B55642C-DF5A-4D14-92EA-4C489504E9DF}" id="{D60AF426-EAD5-4700-98EB-014662505D7E}">
    <xltc:text>Fictional educational assumption, not a quote or forecast. Replace with approved buyer data. Applies to successes and failures.</xltc:text>
  </xltc:threadedComment>
  <xltc:threadedComment ref="E16" dT="2026-10-13T08:28:49.993" personId="{6B55642C-DF5A-4D14-92EA-4C489504E9DF}" id="{00BC5674-9345-481E-82C3-7DACB5B0D7CD}">
    <xltc:text>Fictional educational assumption, not a quote or forecast. Replace with approved buyer data. Applies to successes and failures.</xltc:text>
  </xltc:threadedComment>
  <xltc:threadedComment ref="C17" dT="2026-10-13T08:28:49.993" personId="{6B55642C-DF5A-4D14-92EA-4C489504E9DF}" id="{64398F05-A882-46B4-8564-C66AED49FD45}">
    <xltc:text>Fictional educational assumption, not a quote or forecast. Replace with approved buyer data. Knowledge, governance, support and other added run cost.</xltc:text>
  </xltc:threadedComment>
  <xltc:threadedComment ref="D17" dT="2026-10-13T08:28:49.993" personId="{6B55642C-DF5A-4D14-92EA-4C489504E9DF}" id="{F116C0A3-7C38-4231-9DE2-28306D391691}">
    <xltc:text>Fictional educational assumption, not a quote or forecast. Replace with approved buyer data. Knowledge, governance, support and other added run cost.</xltc:text>
  </xltc:threadedComment>
  <xltc:threadedComment ref="E17" dT="2026-10-13T08:28:49.993" personId="{6B55642C-DF5A-4D14-92EA-4C489504E9DF}" id="{137FCBA8-AF52-4996-B95A-0CC671FA4A61}">
    <xltc:text>Fictional educational assumption, not a quote or forecast. Replace with approved buyer data. Knowledge, governance, support and other added run cost.</xltc:text>
  </xltc:threadedComment>
  <xltc:threadedComment ref="C18" dT="2026-10-13T08:28:49.993" personId="{6B55642C-DF5A-4D14-92EA-4C489504E9DF}" id="{78E77E8C-0F60-45DD-8EDF-785686594F3E}">
    <xltc:text>Fictional educational assumption, not a quote or forecast. Replace with approved buyer data. Excludes ramp unless you add it to this input.</xltc:text>
  </xltc:threadedComment>
  <xltc:threadedComment ref="D18" dT="2026-10-13T08:28:49.993" personId="{6B55642C-DF5A-4D14-92EA-4C489504E9DF}" id="{CDC42781-92B5-447D-858A-A2F43552884F}">
    <xltc:text>Fictional educational assumption, not a quote or forecast. Replace with approved buyer data. Excludes ramp unless you add it to this input.</xltc:text>
  </xltc:threadedComment>
  <xltc:threadedComment ref="E18" dT="2026-10-13T08:28:49.993" personId="{6B55642C-DF5A-4D14-92EA-4C489504E9DF}" id="{7002CB83-63D9-4796-A197-D1D0361FC041}">
    <xltc:text>Fictional educational assumption, not a quote or forecast. Replace with approved buyer data. Excludes ramp unless you add it to this input.</xltc:text>
  </xltc:threadedComment>
</xltc:ThreadedComments>
</file>

<file path=xl/threadedcomments/threadedcomment2.xml><?xml version="1.0" encoding="utf-8"?>
<xltc:ThreadedComments xmlns:xltc="http://schemas.microsoft.com/office/spreadsheetml/2018/threadedcomments">
  <xltc:threadedComment ref="C7" dT="2026-10-13T08:28:49.993" personId="{6B55642C-DF5A-4D14-92EA-4C489504E9DF}" id="{81DA50F0-93DA-4482-9ECB-2806F7C625ED}">
    <xltc:text>Fictional assumption. Replace with approved contract evidence. Earned and invoiced fee at 100% revenue ramp.</xltc:text>
  </xltc:threadedComment>
  <xltc:threadedComment ref="C8" dT="2026-10-13T08:28:49.994" personId="{6B55642C-DF5A-4D14-92EA-4C489504E9DF}" id="{6469FC64-FBBF-4F28-AE33-B8B97042D10B}">
    <xltc:text>Fictional assumption. Replace with approved contract evidence. Assumes a separately accepted setup deliverable; confirm accounting.</xltc:text>
  </xltc:threadedComment>
  <xltc:threadedComment ref="C9" dT="2026-10-13T08:28:49.994" personId="{6B55642C-DF5A-4D14-92EA-4C489504E9DF}" id="{BD9B6AFE-20FA-4583-A8DD-01EF17BB33BA}">
    <xltc:text>Fictional assumption. Replace with approved contract evidence. Delivery cost at 100% cost ramp.</xltc:text>
  </xltc:threadedComment>
  <xltc:threadedComment ref="C10" dT="2026-10-13T08:28:49.994" personId="{6B55642C-DF5A-4D14-92EA-4C489504E9DF}" id="{12DE337B-4447-4DFA-B23E-BB3D9800C595}">
    <xltc:text>Fictional assumption. Replace with approved contract evidence. No pass-through advertising spend included.</xltc:text>
  </xltc:threadedComment>
  <xltc:threadedComment ref="C11" dT="2026-10-13T08:28:49.994" personId="{6B55642C-DF5A-4D14-92EA-4C489504E9DF}" id="{9F22F28A-C9CE-455C-AF7F-07984093EAEB}">
    <xltc:text>Fictional assumption. Replace with approved contract evidence. Specify included costs; overhead and tax excluded.</xltc:text>
  </xltc:threadedComment>
  <xltc:threadedComment ref="C12" dT="2026-10-13T08:28:49.994" personId="{6B55642C-DF5A-4D14-92EA-4C489504E9DF}" id="{CE7C299F-6741-4047-9F62-EAFEB39FEBBA}">
    <xltc:text>Fictional assumption. Replace with approved contract evidence. Paid in month one; not double-counted in direct run cost.</xltc:text>
  </xltc:threadedComment>
  <xltc:threadedComment ref="C13" dT="2026-10-13T08:28:49.994" personId="{6B55642C-DF5A-4D14-92EA-4C489504E9DF}" id="{EAF625AD-E1B9-47B8-8CE0-0066722AFCAC}">
    <xltc:text>Fictional assumption. Replace with approved contract evidence. Included for whole-contract cash, separate from delivery contribution.</xltc:text>
  </xltc:threadedComment>
  <xltc:threadedComment ref="C14" dT="2026-10-13T08:28:49.994" personId="{6B55642C-DF5A-4D14-92EA-4C489504E9DF}" id="{C36DA210-1CA1-49D5-8DD5-C2295FD7FB3D}">
    <xltc:text>Fictional assumption. Replace with approved contract evidence. Full invoice collected after 0–12 whole months; no bad debt.</xltc:text>
  </xltc:threadedComment>
  <xltc:threadedComment ref="C15" dT="2026-10-13T08:28:49.994" personId="{6B55642C-DF5A-4D14-92EA-4C489504E9DF}" id="{80318A89-60CD-4777-ACD9-9B950FDDA206}">
    <xltc:text>Fictional assumption. Replace with approved contract evidence. Starting cash assigned to this model; non-negative.</xltc:text>
  </xltc:threadedComment>
  <xltc:threadedComment ref="B24" dT="2026-10-13T08:28:49.994" personId="{6B55642C-DF5A-4D14-92EA-4C489504E9DF}" id="{88AC795C-E74E-462A-9A69-B5AEB3838E38}">
    <xltc:text>Fictional monthly earned-fee ramp. Replace with the actual acceptance and billing schedule.</xltc:text>
  </xltc:threadedComment>
  <xltc:threadedComment ref="B25" dT="2026-10-13T08:28:49.994" personId="{6B55642C-DF5A-4D14-92EA-4C489504E9DF}" id="{EF17F06F-8AE2-4340-81BE-0876A4277BEA}">
    <xltc:text>Fictional monthly direct-cost ramp. A value of 1 means full direct run cost begins immediately.</xltc:text>
  </xltc:threadedComment>
  <xltc:threadedComment ref="C24" dT="2026-10-13T08:28:49.994" personId="{6B55642C-DF5A-4D14-92EA-4C489504E9DF}" id="{D4C81BA2-F43A-4674-9FD4-E64EC57AD1E9}">
    <xltc:text>Fictional monthly earned-fee ramp. Replace with the actual acceptance and billing schedule.</xltc:text>
  </xltc:threadedComment>
  <xltc:threadedComment ref="C25" dT="2026-10-13T08:28:49.994" personId="{6B55642C-DF5A-4D14-92EA-4C489504E9DF}" id="{2C1C230E-52A8-4184-9E91-7B0D29DC06CE}">
    <xltc:text>Fictional monthly direct-cost ramp. A value of 1 means full direct run cost begins immediately.</xltc:text>
  </xltc:threadedComment>
  <xltc:threadedComment ref="D24" dT="2026-10-13T08:28:49.994" personId="{6B55642C-DF5A-4D14-92EA-4C489504E9DF}" id="{5E6FBDB9-DDBE-41EE-9ACF-46DC80358B95}">
    <xltc:text>Fictional monthly earned-fee ramp. Replace with the actual acceptance and billing schedule.</xltc:text>
  </xltc:threadedComment>
  <xltc:threadedComment ref="D25" dT="2026-10-13T08:28:49.994" personId="{6B55642C-DF5A-4D14-92EA-4C489504E9DF}" id="{A7853CD4-6068-418A-88BE-A25D62C55EB3}">
    <xltc:text>Fictional monthly direct-cost ramp. A value of 1 means full direct run cost begins immediately.</xltc:text>
  </xltc:threadedComment>
  <xltc:threadedComment ref="E24" dT="2026-10-13T08:28:49.994" personId="{6B55642C-DF5A-4D14-92EA-4C489504E9DF}" id="{DB4C8017-6EC7-47F1-9463-989C009025E5}">
    <xltc:text>Fictional monthly earned-fee ramp. Replace with the actual acceptance and billing schedule.</xltc:text>
  </xltc:threadedComment>
  <xltc:threadedComment ref="E25" dT="2026-10-13T08:28:49.994" personId="{6B55642C-DF5A-4D14-92EA-4C489504E9DF}" id="{DC8E6C9E-2A9D-482A-B341-7F0EBA602D79}">
    <xltc:text>Fictional monthly direct-cost ramp. A value of 1 means full direct run cost begins immediately.</xltc:text>
  </xltc:threadedComment>
  <xltc:threadedComment ref="F24" dT="2026-10-13T08:28:49.994" personId="{6B55642C-DF5A-4D14-92EA-4C489504E9DF}" id="{F35F8BC1-ABA5-4562-ADEC-30689B979100}">
    <xltc:text>Fictional monthly earned-fee ramp. Replace with the actual acceptance and billing schedule.</xltc:text>
  </xltc:threadedComment>
  <xltc:threadedComment ref="F25" dT="2026-10-13T08:28:49.994" personId="{6B55642C-DF5A-4D14-92EA-4C489504E9DF}" id="{E0980A21-14BA-4536-87E8-13C6016F1388}">
    <xltc:text>Fictional monthly direct-cost ramp. A value of 1 means full direct run cost begins immediately.</xltc:text>
  </xltc:threadedComment>
  <xltc:threadedComment ref="G24" dT="2026-10-13T08:28:49.994" personId="{6B55642C-DF5A-4D14-92EA-4C489504E9DF}" id="{55CEEEF7-384D-4CDC-912B-22B78E38589C}">
    <xltc:text>Fictional monthly earned-fee ramp. Replace with the actual acceptance and billing schedule.</xltc:text>
  </xltc:threadedComment>
  <xltc:threadedComment ref="G25" dT="2026-10-13T08:28:49.994" personId="{6B55642C-DF5A-4D14-92EA-4C489504E9DF}" id="{7D2B4727-CFE8-4FCD-A022-8E105DB0FC11}">
    <xltc:text>Fictional monthly direct-cost ramp. A value of 1 means full direct run cost begins immediately.</xltc:text>
  </xltc:threadedComment>
  <xltc:threadedComment ref="H24" dT="2026-10-13T08:28:49.994" personId="{6B55642C-DF5A-4D14-92EA-4C489504E9DF}" id="{779F965D-E886-476F-845C-87EE69054063}">
    <xltc:text>Fictional monthly earned-fee ramp. Replace with the actual acceptance and billing schedule.</xltc:text>
  </xltc:threadedComment>
  <xltc:threadedComment ref="H25" dT="2026-10-13T08:28:49.994" personId="{6B55642C-DF5A-4D14-92EA-4C489504E9DF}" id="{CF680344-D405-446C-AC4F-055DDB301142}">
    <xltc:text>Fictional monthly direct-cost ramp. A value of 1 means full direct run cost begins immediately.</xltc:text>
  </xltc:threadedComment>
  <xltc:threadedComment ref="I24" dT="2026-10-13T08:28:49.994" personId="{6B55642C-DF5A-4D14-92EA-4C489504E9DF}" id="{5139C721-D9C4-4831-A0C8-4B922F500D25}">
    <xltc:text>Fictional monthly earned-fee ramp. Replace with the actual acceptance and billing schedule.</xltc:text>
  </xltc:threadedComment>
  <xltc:threadedComment ref="I25" dT="2026-10-13T08:28:49.994" personId="{6B55642C-DF5A-4D14-92EA-4C489504E9DF}" id="{08216F6E-12C2-462E-B965-02A68FB3D2F7}">
    <xltc:text>Fictional monthly direct-cost ramp. A value of 1 means full direct run cost begins immediately.</xltc:text>
  </xltc:threadedComment>
  <xltc:threadedComment ref="J24" dT="2026-10-13T08:28:49.994" personId="{6B55642C-DF5A-4D14-92EA-4C489504E9DF}" id="{01005D8F-6113-418A-8606-F5FA0AACEC42}">
    <xltc:text>Fictional monthly earned-fee ramp. Replace with the actual acceptance and billing schedule.</xltc:text>
  </xltc:threadedComment>
  <xltc:threadedComment ref="J25" dT="2026-10-13T08:28:49.994" personId="{6B55642C-DF5A-4D14-92EA-4C489504E9DF}" id="{B9AAC938-7020-4E1D-A19C-1CD652033598}">
    <xltc:text>Fictional monthly direct-cost ramp. A value of 1 means full direct run cost begins immediately.</xltc:text>
  </xltc:threadedComment>
  <xltc:threadedComment ref="K24" dT="2026-10-13T08:28:49.994" personId="{6B55642C-DF5A-4D14-92EA-4C489504E9DF}" id="{7AE7C567-E277-4D93-A762-F43FAF7BF7D8}">
    <xltc:text>Fictional monthly earned-fee ramp. Replace with the actual acceptance and billing schedule.</xltc:text>
  </xltc:threadedComment>
  <xltc:threadedComment ref="K25" dT="2026-10-13T08:28:49.994" personId="{6B55642C-DF5A-4D14-92EA-4C489504E9DF}" id="{D4FF9B60-7126-41E5-BB36-48AE9832BBA5}">
    <xltc:text>Fictional monthly direct-cost ramp. A value of 1 means full direct run cost begins immediately.</xltc:text>
  </xltc:threadedComment>
  <xltc:threadedComment ref="L24" dT="2026-10-13T08:28:49.994" personId="{6B55642C-DF5A-4D14-92EA-4C489504E9DF}" id="{ABD56DCB-705F-40FA-93F6-754B907FE79B}">
    <xltc:text>Fictional monthly earned-fee ramp. Replace with the actual acceptance and billing schedule.</xltc:text>
  </xltc:threadedComment>
  <xltc:threadedComment ref="L25" dT="2026-10-13T08:28:49.994" personId="{6B55642C-DF5A-4D14-92EA-4C489504E9DF}" id="{8CEC07F6-DDA6-4F21-AFF1-A6FFBAE8C76E}">
    <xltc:text>Fictional monthly direct-cost ramp. A value of 1 means full direct run cost begins immediately.</xltc:text>
  </xltc:threadedComment>
  <xltc:threadedComment ref="M24" dT="2026-10-13T08:28:49.994" personId="{6B55642C-DF5A-4D14-92EA-4C489504E9DF}" id="{1CD819BE-9F5F-4033-84CC-A52111813892}">
    <xltc:text>Fictional monthly earned-fee ramp. Replace with the actual acceptance and billing schedule.</xltc:text>
  </xltc:threadedComment>
  <xltc:threadedComment ref="M25" dT="2026-10-13T08:28:49.994" personId="{6B55642C-DF5A-4D14-92EA-4C489504E9DF}" id="{03678994-91AE-43DC-A6B7-B3DF0146624B}">
    <xltc:text>Fictional monthly direct-cost ramp. A value of 1 means full direct run cost begins immediately.</xltc:text>
  </xltc:threadedComment>
</xltc:ThreadedComments>
</file>

<file path=xl/threadedcomments/threadedcomment3.xml><?xml version="1.0" encoding="utf-8"?>
<xltc:ThreadedComments xmlns:xltc="http://schemas.microsoft.com/office/spreadsheetml/2018/threadedcomments">
  <xltc:threadedComment ref="C8" dT="2026-10-13T08:28:49.994" personId="{6B55642C-DF5A-4D14-92EA-4C489504E9DF}" id="{CAA63D0B-2887-47DE-A77C-BCBF8ACABDC4}">
    <xltc:text>Fictional matched-cohort count. Replace with CRM evidence and document cohort dates. Not a market benchmark.</xltc:text>
  </xltc:threadedComment>
  <xltc:threadedComment ref="C9" dT="2026-10-13T08:28:49.994" personId="{6B55642C-DF5A-4D14-92EA-4C489504E9DF}" id="{5E8D74D3-39B5-4E8D-8795-5AE660C0E4D7}">
    <xltc:text>Fictional matched-cohort count. Replace with CRM evidence and document cohort dates. Not a market benchmark.</xltc:text>
  </xltc:threadedComment>
  <xltc:threadedComment ref="C10" dT="2026-10-13T08:28:49.994" personId="{6B55642C-DF5A-4D14-92EA-4C489504E9DF}" id="{E6E8A6A4-9DF9-4016-8CF0-BB99F34028C6}">
    <xltc:text>Fictional matched-cohort count. Replace with CRM evidence and document cohort dates. Not a market benchmark.</xltc:text>
  </xltc:threadedComment>
  <xltc:threadedComment ref="C11" dT="2026-10-13T08:28:49.994" personId="{6B55642C-DF5A-4D14-92EA-4C489504E9DF}" id="{E054A448-3156-4E5D-8155-BA14A8C366BC}">
    <xltc:text>Fictional matched-cohort count. Replace with CRM evidence and document cohort dates. Not a market benchmark.</xltc:text>
  </xltc:threadedComment>
  <xltc:threadedComment ref="C12" dT="2026-10-13T08:28:49.994" personId="{6B55642C-DF5A-4D14-92EA-4C489504E9DF}" id="{16569116-D598-4038-9E34-773AE033AAC5}">
    <xltc:text>Fictional matched-cohort count. Replace with CRM evidence and document cohort dates. Not a market benchmark.</xltc:text>
  </xltc:threadedComment>
  <xltc:threadedComment ref="C13" dT="2026-10-13T08:28:49.994" personId="{6B55642C-DF5A-4D14-92EA-4C489504E9DF}" id="{85183785-D99F-42FF-A10E-9F534AE88FB2}">
    <xltc:text>Fictional matched-cohort count. Replace with CRM evidence and document cohort dates. Not a market benchmark.</xltc:text>
  </xltc:threadedComment>
  <xltc:threadedComment ref="C14" dT="2026-10-13T08:28:49.994" personId="{6B55642C-DF5A-4D14-92EA-4C489504E9DF}" id="{85C2B3F9-87CF-4C84-906B-CDE19C18C4B3}">
    <xltc:text>Fictional matched-cohort count. Replace with CRM evidence and document cohort dates. Not a market benchmark.</xltc:text>
  </xltc:threadedComment>
  <xltc:threadedComment ref="C15" dT="2026-10-13T08:28:49.994" personId="{6B55642C-DF5A-4D14-92EA-4C489504E9DF}" id="{78193CAD-7FF1-4CC2-865C-8BEC76CBC5C2}">
    <xltc:text>Fictional matched-cohort count. Replace with CRM evidence and document cohort dates. Not a market benchmark.</xltc:text>
  </xltc:threadedComment>
  <xltc:threadedComment ref="C16" dT="2026-10-13T08:28:49.994" personId="{6B55642C-DF5A-4D14-92EA-4C489504E9DF}" id="{8C089E8F-F9D1-471A-86C7-C0D684465157}">
    <xltc:text>Fictional matched-cohort count. Replace with CRM evidence and document cohort dates. Not a market benchmark.</xltc:text>
  </xltc:threadedComment>
  <xltc:threadedComment ref="C17" dT="2026-10-13T08:28:49.994" personId="{6B55642C-DF5A-4D14-92EA-4C489504E9DF}" id="{0BC477AF-8B47-452F-815D-096004B8F3D4}">
    <xltc:text>Fictional matched-cohort count. Replace with CRM evidence and document cohort dates. Not a market benchmark.</xltc:text>
  </xltc:threadedComment>
  <xltc:threadedComment ref="C18" dT="2026-10-13T08:28:49.994" personId="{6B55642C-DF5A-4D14-92EA-4C489504E9DF}" id="{84A88451-ADE1-45A1-918F-C4C90E653F66}">
    <xltc:text>Fictional matched-cohort count. Replace with CRM evidence and document cohort dates. Not a market benchmark.</xltc:text>
  </xltc:threadedComment>
  <xltc:threadedComment ref="C19" dT="2026-10-13T08:28:49.994" personId="{6B55642C-DF5A-4D14-92EA-4C489504E9DF}" id="{C2937661-3528-4E30-9BC9-CA87562F67FD}">
    <xltc:text>Fictional matched-cohort count. Replace with CRM evidence and document cohort dates. Not a market benchmark.</xltc:text>
  </xltc:threadedComment>
  <xltc:threadedComment ref="C25" dT="2026-10-13T08:28:49.994" personId="{6B55642C-DF5A-4D14-92EA-4C489504E9DF}" id="{CE7B9F32-828A-43EB-A452-8C0245E8C249}">
    <xltc:text>Fictional included acquisition cost. Replace with cost allocated to the same cohort; add omitted relevant costs.</xltc:text>
  </xltc:threadedComment>
  <xltc:threadedComment ref="C26" dT="2026-10-13T08:28:49.994" personId="{6B55642C-DF5A-4D14-92EA-4C489504E9DF}" id="{42368A74-EF6A-484C-A58C-42EB07C7A4A7}">
    <xltc:text>Fictional included acquisition cost. Replace with cost allocated to the same cohort; add omitted relevant costs.</xltc:text>
  </xltc:threadedComment>
  <xltc:threadedComment ref="C27" dT="2026-10-13T08:28:49.994" personId="{6B55642C-DF5A-4D14-92EA-4C489504E9DF}" id="{182FD3AA-1E77-4689-8D81-74C7466612A0}">
    <xltc:text>Fictional included acquisition cost. Replace with cost allocated to the same cohort; add omitted relevant costs.</xltc:text>
  </xltc:threadedComment>
  <xltc:threadedComment ref="C28" dT="2026-10-13T08:28:49.994" personId="{6B55642C-DF5A-4D14-92EA-4C489504E9DF}" id="{4EB49B67-C11F-4471-BCF4-0BF875723269}">
    <xltc:text>Fictional included acquisition cost. Replace with cost allocated to the same cohort; add omitted relevant costs.</xltc:text>
  </xltc:threadedComment>
  <xltc:threadedComment ref="C29" dT="2026-10-13T08:28:49.994" personId="{6B55642C-DF5A-4D14-92EA-4C489504E9DF}" id="{C2821D7F-C292-43E5-BC0E-B3C0038A24FC}">
    <xltc:text>Fictional included acquisition cost. Replace with cost allocated to the same cohort; add omitted relevant costs.</xltc:text>
  </xltc:threadedComment>
  <xltc:threadedComment ref="C30" dT="2026-10-13T08:28:49.994" personId="{6B55642C-DF5A-4D14-92EA-4C489504E9DF}" id="{427BBD39-5655-42E9-913F-1FDF73457EAA}">
    <xltc:text>Fictional included acquisition cost. Replace with cost allocated to the same cohort; add omitted relevant costs.</xltc:text>
  </xltc:threadedComment>
  <xltc:threadedComment ref="C38" dT="2026-10-13T08:28:49.994" personId="{6B55642C-DF5A-4D14-92EA-4C489504E9DF}" id="{C896A463-5F7B-4D83-B2AA-8DCEF13792E5}">
    <xltc:text>Fictional incremental decision assumption, not inferred from the example cohort. Contribution excludes pursuit cost. Use a supported range for win probability.</xltc:text>
  </xltc:threadedComment>
  <xltc:threadedComment ref="C39" dT="2026-10-13T08:28:49.994" personId="{6B55642C-DF5A-4D14-92EA-4C489504E9DF}" id="{F8CB4D40-2CC5-4DA3-B548-7EC9C6DB6CF2}">
    <xltc:text>Fictional incremental decision assumption, not inferred from the example cohort. Contribution excludes pursuit cost. Use a supported range for win probability.</xltc:text>
  </xltc:threadedComment>
  <xltc:threadedComment ref="C40" dT="2026-10-13T08:28:49.995" personId="{6B55642C-DF5A-4D14-92EA-4C489504E9DF}" id="{1E0E652A-31EF-43F3-8DA6-E84A285FAB4C}">
    <xltc:text>Fictional incremental decision assumption, not inferred from the example cohort. Contribution excludes pursuit cost. Use a supported range for win probability.</xltc:text>
  </xltc:threadedComment>
</xltc:ThreadedComments>
</file>

<file path=xl/worksheets/_rels/sheet3.xml.rels>&#65279;<?xml version="1.0" encoding="utf-8"?><Relationships xmlns="http://schemas.openxmlformats.org/package/2006/relationships"><Relationship Type="http://schemas.openxmlformats.org/officeDocument/2006/relationships/table" Target="/xl/tables/table1.xml" Id="R9689360d261748fb" /></Relationships>
</file>

<file path=xl/worksheets/_rels/sheet4.xml.rels>&#65279;<?xml version="1.0" encoding="utf-8"?><Relationships xmlns="http://schemas.openxmlformats.org/package/2006/relationships"><Relationship Type="http://schemas.openxmlformats.org/officeDocument/2006/relationships/table" Target="/xl/tables/table2.xml" Id="R660445de6c254297" /></Relationships>
</file>

<file path=xl/worksheets/_rels/sheet5.xml.rels>&#65279;<?xml version="1.0" encoding="utf-8"?><Relationships xmlns="http://schemas.openxmlformats.org/package/2006/relationships"><Relationship Type="http://schemas.openxmlformats.org/officeDocument/2006/relationships/table" Target="/xl/tables/table3.xml" Id="Redcda48eb12e446c" /></Relationships>
</file>

<file path=xl/worksheets/_rels/sheet8.xml.rels>&#65279;<?xml version="1.0" encoding="utf-8"?><Relationships xmlns="http://schemas.openxmlformats.org/package/2006/relationships"><Relationship Type="http://schemas.openxmlformats.org/officeDocument/2006/relationships/table" Target="/xl/tables/table4.xml" Id="Rec1d602d4add4d0e" /></Relationships>
</file>

<file path=xl/worksheets/_rels/sheet10.xml.rels>&#65279;<?xml version="1.0" encoding="utf-8"?><Relationships xmlns="http://schemas.openxmlformats.org/package/2006/relationships"><Relationship Type="http://schemas.openxmlformats.org/officeDocument/2006/relationships/comments" Target="/xl/comments1.xml" Id="Rc3ca24a955e24e8f" /><Relationship Type="http://schemas.openxmlformats.org/officeDocument/2006/relationships/vmlDrawing" Target="/xl/drawings/vmldrawing.vml" Id="R9556c3fd071a42c2" /><Relationship Type="http://schemas.microsoft.com/office/2017/10/relationships/threadedComment" Target="/xl/threadedcomments/threadedcomment.xml" Id="R07ca252c26894ec6" /></Relationships>
</file>

<file path=xl/worksheets/_rels/sheet11.xml.rels>&#65279;<?xml version="1.0" encoding="utf-8"?><Relationships xmlns="http://schemas.openxmlformats.org/package/2006/relationships"><Relationship Type="http://schemas.openxmlformats.org/officeDocument/2006/relationships/comments" Target="/xl/comments2.xml" Id="R1288d28dec6b40ad" /><Relationship Type="http://schemas.openxmlformats.org/officeDocument/2006/relationships/vmlDrawing" Target="/xl/drawings/vmldrawing2.vml" Id="R478ffe101d9e46e8" /><Relationship Type="http://schemas.microsoft.com/office/2017/10/relationships/threadedComment" Target="/xl/threadedcomments/threadedcomment2.xml" Id="R77c0871a992d4cad" /></Relationships>
</file>

<file path=xl/worksheets/_rels/sheet12.xml.rels>&#65279;<?xml version="1.0" encoding="utf-8"?><Relationships xmlns="http://schemas.openxmlformats.org/package/2006/relationships"><Relationship Type="http://schemas.openxmlformats.org/officeDocument/2006/relationships/comments" Target="/xl/comments3.xml" Id="R13aa29bb6bb747c0" /><Relationship Type="http://schemas.openxmlformats.org/officeDocument/2006/relationships/vmlDrawing" Target="/xl/drawings/vmldrawing3.vml" Id="R277c89e7e97741fe" /><Relationship Type="http://schemas.microsoft.com/office/2017/10/relationships/threadedComment" Target="/xl/threadedcomments/threadedcomment3.xml" Id="R04e256cdbf43442d" /></Relationships>
</file>

<file path=xl/worksheets/_rels/sheet14.xml.rels>&#65279;<?xml version="1.0" encoding="utf-8"?><Relationships xmlns="http://schemas.openxmlformats.org/package/2006/relationships"><Relationship Type="http://schemas.openxmlformats.org/officeDocument/2006/relationships/table" Target="/xl/tables/table5.xml" Id="Rde24520276bc47ca" /></Relationships>
</file>

<file path=xl/worksheets/_rels/sheet15.xml.rels>&#65279;<?xml version="1.0" encoding="utf-8"?><Relationships xmlns="http://schemas.openxmlformats.org/package/2006/relationships"><Relationship Type="http://schemas.openxmlformats.org/officeDocument/2006/relationships/table" Target="/xl/tables/table6.xml" Id="R640435dc3e6d4fc9" /></Relationships>
</file>

<file path=xl/worksheets/_rels/sheet16.xml.rels>&#65279;<?xml version="1.0" encoding="utf-8"?><Relationships xmlns="http://schemas.openxmlformats.org/package/2006/relationships"><Relationship Type="http://schemas.openxmlformats.org/officeDocument/2006/relationships/table" Target="/xl/tables/table7.xml" Id="R32bfed927c544b0b" /></Relationships>
</file>

<file path=xl/worksheets/sheet1.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24" customHeight="1">
      <x:c r="A1" s="7" t="str">
        <x:v>ENTERPRISE CX &amp; AI | WORKING KIT</x:v>
      </x:c>
      <x:c r="B1" s="7"/>
      <x:c r="C1" s="7"/>
      <x:c r="D1" s="7"/>
      <x:c r="E1" s="7"/>
      <x:c r="F1" s="7"/>
      <x:c r="G1" s="7"/>
      <x:c r="H1" s="7"/>
    </x:row>
    <x:row r="2" ht="24" customHeight="1">
      <x:c r="A2" s="7"/>
      <x:c r="B2" s="7"/>
      <x:c r="C2" s="7"/>
      <x:c r="D2" s="7"/>
      <x:c r="E2" s="7"/>
      <x:c r="F2" s="7"/>
      <x:c r="G2" s="7"/>
      <x:c r="H2" s="7"/>
    </x:row>
    <x:row r="3" ht="23" customHeight="1">
      <x:c r="A3" s="11" t="str">
        <x:v>Win the workstream. Earn the enterprise contract. Free companion tools for the 42-chapter field guide.</x:v>
      </x:c>
      <x:c r="B3" s="11"/>
      <x:c r="C3" s="11"/>
      <x:c r="D3" s="11"/>
      <x:c r="E3" s="11"/>
      <x:c r="F3" s="11"/>
      <x:c r="G3" s="11"/>
      <x:c r="H3" s="11"/>
    </x:row>
    <x:row r="4" ht="23" customHeight="1">
      <x:c r="A4" s="11"/>
      <x:c r="B4" s="11"/>
      <x:c r="C4" s="11"/>
      <x:c r="D4" s="11"/>
      <x:c r="E4" s="11"/>
      <x:c r="F4" s="11"/>
      <x:c r="G4" s="11"/>
      <x:c r="H4" s="11"/>
    </x:row>
    <x:row r="5" ht="23" customHeight="1">
      <x:c r="A5" s="3"/>
      <x:c r="B5" s="3"/>
      <x:c r="C5" s="3"/>
      <x:c r="D5" s="3"/>
      <x:c r="E5" s="3"/>
      <x:c r="F5" s="3"/>
      <x:c r="G5" s="3"/>
      <x:c r="H5" s="3"/>
    </x:row>
    <x:row r="6" ht="32" customHeight="1">
      <x:c r="A6" s="15" t="str">
        <x:v>START HERE</x:v>
      </x:c>
      <x:c r="B6" s="15"/>
      <x:c r="C6" s="15"/>
      <x:c r="D6" s="15"/>
      <x:c r="E6" s="15"/>
      <x:c r="F6" s="15"/>
      <x:c r="G6" s="15"/>
      <x:c r="H6" s="15"/>
    </x:row>
    <x:row r="7" ht="23" customHeight="1">
      <x:c r="A7" s="3"/>
      <x:c r="B7" s="3"/>
      <x:c r="C7" s="3"/>
      <x:c r="D7" s="3"/>
      <x:c r="E7" s="3"/>
      <x:c r="F7" s="3"/>
      <x:c r="G7" s="3"/>
      <x:c r="H7" s="3"/>
    </x:row>
    <x:row r="8" ht="40" customHeight="1">
      <x:c r="A8" s="41" t="str">
        <x:v>1. Select one entry play and complete Campaign Brief. Avoid a catalogue-wide campaign.</x:v>
      </x:c>
      <x:c r="B8" s="41"/>
      <x:c r="C8" s="41"/>
      <x:c r="D8" s="41"/>
      <x:c r="E8" s="41"/>
      <x:c r="F8" s="41"/>
      <x:c r="G8" s="41"/>
      <x:c r="H8" s="41"/>
    </x:row>
    <x:row r="9" ht="23" customHeight="1">
      <x:c r="A9" s="3"/>
      <x:c r="B9" s="3"/>
      <x:c r="C9" s="3"/>
      <x:c r="D9" s="3"/>
      <x:c r="E9" s="3"/>
      <x:c r="F9" s="3"/>
      <x:c r="G9" s="3"/>
      <x:c r="H9" s="3"/>
    </x:row>
    <x:row r="10" ht="40" customHeight="1">
      <x:c r="A10" s="41" t="str">
        <x:v>2. Research the buying unit, evidence and owners. Record facts separately from inferred need.</x:v>
      </x:c>
      <x:c r="B10" s="41"/>
      <x:c r="C10" s="41"/>
      <x:c r="D10" s="41"/>
      <x:c r="E10" s="41"/>
      <x:c r="F10" s="41"/>
      <x:c r="G10" s="41"/>
      <x:c r="H10" s="41"/>
    </x:row>
    <x:row r="11" ht="23" customHeight="1">
      <x:c r="A11" s="3"/>
      <x:c r="B11" s="3"/>
      <x:c r="C11" s="3"/>
      <x:c r="D11" s="3"/>
      <x:c r="E11" s="3"/>
      <x:c r="F11" s="3"/>
      <x:c r="G11" s="3"/>
      <x:c r="H11" s="3"/>
    </x:row>
    <x:row r="12" ht="40" customHeight="1">
      <x:c r="A12" s="41" t="str">
        <x:v>3. Use Meeting Gate before scheduling. Confirm held and sales-accepted status after the call.</x:v>
      </x:c>
      <x:c r="B12" s="41"/>
      <x:c r="C12" s="41"/>
      <x:c r="D12" s="41"/>
      <x:c r="E12" s="41"/>
      <x:c r="F12" s="41"/>
      <x:c r="G12" s="41"/>
      <x:c r="H12" s="41"/>
    </x:row>
    <x:row r="13" ht="23" customHeight="1">
      <x:c r="A13" s="3"/>
      <x:c r="B13" s="3"/>
      <x:c r="C13" s="3"/>
      <x:c r="D13" s="3"/>
      <x:c r="E13" s="3"/>
      <x:c r="F13" s="3"/>
      <x:c r="G13" s="3"/>
      <x:c r="H13" s="3"/>
    </x:row>
    <x:row r="14" ht="40" customHeight="1">
      <x:c r="A14" s="41" t="str">
        <x:v>4. Use Buyer Case for customer value, Contract Model for provider cash, and Pursuit Funnel for the next selling commitment.</x:v>
      </x:c>
      <x:c r="B14" s="41"/>
      <x:c r="C14" s="41"/>
      <x:c r="D14" s="41"/>
      <x:c r="E14" s="41"/>
      <x:c r="F14" s="41"/>
      <x:c r="G14" s="41"/>
      <x:c r="H14" s="41"/>
    </x:row>
    <x:row r="15" ht="23" customHeight="1">
      <x:c r="A15" s="3"/>
      <x:c r="B15" s="3"/>
      <x:c r="C15" s="3"/>
      <x:c r="D15" s="3"/>
      <x:c r="E15" s="3"/>
      <x:c r="F15" s="3"/>
      <x:c r="G15" s="3"/>
      <x:c r="H15" s="3"/>
    </x:row>
    <x:row r="16" ht="40" customHeight="1">
      <x:c r="A16" s="41" t="str">
        <x:v>5. Agree the Pilot Charter and Bid Gate before committing solution or delivery resources.</x:v>
      </x:c>
      <x:c r="B16" s="41"/>
      <x:c r="C16" s="41"/>
      <x:c r="D16" s="41"/>
      <x:c r="E16" s="41"/>
      <x:c r="F16" s="41"/>
      <x:c r="G16" s="41"/>
      <x:c r="H16" s="41"/>
    </x:row>
    <x:row r="17" ht="23" customHeight="1">
      <x:c r="A17" s="3"/>
      <x:c r="B17" s="3"/>
      <x:c r="C17" s="3"/>
      <x:c r="D17" s="3"/>
      <x:c r="E17" s="3"/>
      <x:c r="F17" s="3"/>
      <x:c r="G17" s="3"/>
      <x:c r="H17" s="3"/>
    </x:row>
    <x:row r="18" ht="40" customHeight="1">
      <x:c r="A18" s="41" t="str">
        <x:v>6. Review the Launch Board weekly. Keep expansion separate from the existing contract.</x:v>
      </x:c>
      <x:c r="B18" s="41"/>
      <x:c r="C18" s="41"/>
      <x:c r="D18" s="41"/>
      <x:c r="E18" s="41"/>
      <x:c r="F18" s="41"/>
      <x:c r="G18" s="41"/>
      <x:c r="H18" s="41"/>
    </x:row>
    <x:row r="19" ht="23" customHeight="1">
      <x:c r="A19" s="3"/>
      <x:c r="B19" s="3"/>
      <x:c r="C19" s="3"/>
      <x:c r="D19" s="3"/>
      <x:c r="E19" s="3"/>
      <x:c r="F19" s="3"/>
      <x:c r="G19" s="3"/>
      <x:c r="H19" s="3"/>
    </x:row>
    <x:row r="20" ht="44" customHeight="1">
      <x:c r="A20" s="41" t="str">
        <x:v>INPUT LEGEND: pale-yellow cells with blue text are editable. Black calculated values are formulas. Green source text identifies external links. Defaults and example accounts are fictional.</x:v>
      </x:c>
      <x:c r="B20" s="41"/>
      <x:c r="C20" s="41"/>
      <x:c r="D20" s="41"/>
      <x:c r="E20" s="41"/>
      <x:c r="F20" s="41"/>
      <x:c r="G20" s="41"/>
      <x:c r="H20" s="41"/>
    </x:row>
    <x:row r="21" ht="23" customHeight="1">
      <x:c r="A21" s="3"/>
      <x:c r="B21" s="3"/>
      <x:c r="C21" s="3"/>
      <x:c r="D21" s="3"/>
      <x:c r="E21" s="3"/>
      <x:c r="F21" s="3"/>
      <x:c r="G21" s="3"/>
      <x:c r="H21" s="3"/>
    </x:row>
    <x:row r="22" ht="23" customHeight="1">
      <x:c r="A22" s="21" t="str">
        <x:v>Editable input</x:v>
      </x:c>
      <x:c r="B22" s="21"/>
      <x:c r="C22" s="21"/>
      <x:c r="D22" s="96" t="str">
        <x:v>Calculated output</x:v>
      </x:c>
      <x:c r="E22" s="96"/>
      <x:c r="F22" s="96"/>
      <x:c r="G22" s="98" t="str">
        <x:v>Source / linked</x:v>
      </x:c>
      <x:c r="H22" s="98"/>
    </x:row>
    <x:row r="23" ht="23" customHeight="1">
      <x:c r="A23" s="3"/>
      <x:c r="B23" s="3"/>
      <x:c r="C23" s="3"/>
      <x:c r="D23" s="3"/>
      <x:c r="E23" s="3"/>
      <x:c r="F23" s="3"/>
      <x:c r="G23" s="3"/>
      <x:c r="H23" s="3"/>
    </x:row>
    <x:row r="24" ht="23" customHeight="1">
      <x:c r="A24" s="15" t="str">
        <x:v>WORKBOOK DIRECTORY</x:v>
      </x:c>
      <x:c r="B24" s="15"/>
      <x:c r="C24" s="15"/>
      <x:c r="D24" s="15"/>
      <x:c r="E24" s="15"/>
      <x:c r="F24" s="15"/>
      <x:c r="G24" s="15"/>
      <x:c r="H24" s="15"/>
    </x:row>
    <x:row r="25" ht="23" customHeight="1">
      <x:c r="A25" s="3"/>
      <x:c r="B25" s="3"/>
      <x:c r="C25" s="3"/>
      <x:c r="D25" s="3"/>
      <x:c r="E25" s="3"/>
      <x:c r="F25" s="3"/>
      <x:c r="G25" s="3"/>
      <x:c r="H25" s="3"/>
    </x:row>
    <x:row r="26" ht="32" customHeight="1">
      <x:c r="A26" s="64" t="str">
        <x:v>Campaign Brief</x:v>
      </x:c>
      <x:c r="B26" s="64"/>
      <x:c r="C26" s="64"/>
      <x:c r="D26" s="64" t="str">
        <x:v>Campaign scope, evidence, resource limit and review.</x:v>
      </x:c>
      <x:c r="E26" s="64"/>
      <x:c r="F26" s="64"/>
      <x:c r="G26" s="64"/>
      <x:c r="H26" s="64"/>
    </x:row>
    <x:row r="27" ht="32" customHeight="1">
      <x:c r="A27" s="101" t="str">
        <x:v>Account Universe</x:v>
      </x:c>
      <x:c r="B27" s="101"/>
      <x:c r="C27" s="101"/>
      <x:c r="D27" s="101" t="str">
        <x:v>One record per buying-unit workstream.</x:v>
      </x:c>
      <x:c r="E27" s="101"/>
      <x:c r="F27" s="101"/>
      <x:c r="G27" s="101"/>
      <x:c r="H27" s="101"/>
    </x:row>
    <x:row r="28" ht="32" customHeight="1">
      <x:c r="A28" s="64" t="str">
        <x:v>Signal Register</x:v>
      </x:c>
      <x:c r="B28" s="64"/>
      <x:c r="C28" s="64"/>
      <x:c r="D28" s="64" t="str">
        <x:v>Dated facts, inference, unknowns and buyer question.</x:v>
      </x:c>
      <x:c r="E28" s="64"/>
      <x:c r="F28" s="64"/>
      <x:c r="G28" s="64"/>
      <x:c r="H28" s="64"/>
    </x:row>
    <x:row r="29" ht="32" customHeight="1">
      <x:c r="A29" s="101" t="str">
        <x:v>Buying Group</x:v>
      </x:c>
      <x:c r="B29" s="101"/>
      <x:c r="C29" s="101"/>
      <x:c r="D29" s="101" t="str">
        <x:v>Decision rights, evidence and relationship owner.</x:v>
      </x:c>
      <x:c r="E29" s="101"/>
      <x:c r="F29" s="101"/>
      <x:c r="G29" s="101"/>
      <x:c r="H29" s="101"/>
    </x:row>
    <x:row r="30" ht="32" customHeight="1">
      <x:c r="A30" s="64" t="str">
        <x:v>Meeting Gate</x:v>
      </x:c>
      <x:c r="B30" s="64"/>
      <x:c r="C30" s="64"/>
      <x:c r="D30" s="64" t="str">
        <x:v>Eight checks: ready to book, hold or stop.</x:v>
      </x:c>
      <x:c r="E30" s="64"/>
      <x:c r="F30" s="64"/>
      <x:c r="G30" s="64"/>
      <x:c r="H30" s="64"/>
    </x:row>
    <x:row r="31" ht="32" customHeight="1">
      <x:c r="A31" s="101" t="str">
        <x:v>Discovery Map</x:v>
      </x:c>
      <x:c r="B31" s="101"/>
      <x:c r="C31" s="101"/>
      <x:c r="D31" s="101" t="str">
        <x:v>Buyer-confirmed facts and the next decision.</x:v>
      </x:c>
      <x:c r="E31" s="101"/>
      <x:c r="F31" s="101"/>
      <x:c r="G31" s="101"/>
      <x:c r="H31" s="101"/>
    </x:row>
    <x:row r="32" ht="32" customHeight="1">
      <x:c r="A32" s="64" t="str">
        <x:v>Play Library</x:v>
      </x:c>
      <x:c r="B32" s="64"/>
      <x:c r="C32" s="64"/>
      <x:c r="D32" s="64" t="str">
        <x:v>Eight workstreams with first assets and stop rules.</x:v>
      </x:c>
      <x:c r="E32" s="64"/>
      <x:c r="F32" s="64"/>
      <x:c r="G32" s="64"/>
      <x:c r="H32" s="64"/>
    </x:row>
    <x:row r="33" ht="32" customHeight="1">
      <x:c r="A33" s="101" t="str">
        <x:v>Pilot Charter</x:v>
      </x:c>
      <x:c r="B33" s="101"/>
      <x:c r="C33" s="101"/>
      <x:c r="D33" s="101" t="str">
        <x:v>Scope, baseline, evaluation, controls and decision.</x:v>
      </x:c>
      <x:c r="E33" s="101"/>
      <x:c r="F33" s="101"/>
      <x:c r="G33" s="101"/>
      <x:c r="H33" s="101"/>
    </x:row>
    <x:row r="34" ht="32" customHeight="1">
      <x:c r="A34" s="64" t="str">
        <x:v>Buyer Case</x:v>
      </x:c>
      <x:c r="B34" s="64"/>
      <x:c r="C34" s="64"/>
      <x:c r="D34" s="64" t="str">
        <x:v>Time, capacity, cash, costs and payback scenarios.</x:v>
      </x:c>
      <x:c r="E34" s="64"/>
      <x:c r="F34" s="64"/>
      <x:c r="G34" s="64"/>
      <x:c r="H34" s="64"/>
    </x:row>
    <x:row r="35" ht="32" customHeight="1">
      <x:c r="A35" s="101" t="str">
        <x:v>Contract Model</x:v>
      </x:c>
      <x:c r="B35" s="101"/>
      <x:c r="C35" s="101"/>
      <x:c r="D35" s="101" t="str">
        <x:v>Twelve-month fees, contribution, collections and funding.</x:v>
      </x:c>
      <x:c r="E35" s="101"/>
      <x:c r="F35" s="101"/>
      <x:c r="G35" s="101"/>
      <x:c r="H35" s="101"/>
    </x:row>
    <x:row r="36" ht="32" customHeight="1">
      <x:c r="A36" s="64" t="str">
        <x:v>Pursuit Funnel</x:v>
      </x:c>
      <x:c r="B36" s="64"/>
      <x:c r="C36" s="64"/>
      <x:c r="D36" s="64" t="str">
        <x:v>Matched cohorts and a separate incremental bid decision.</x:v>
      </x:c>
      <x:c r="E36" s="64"/>
      <x:c r="F36" s="64"/>
      <x:c r="G36" s="64"/>
      <x:c r="H36" s="64"/>
    </x:row>
    <x:row r="37" ht="32" customHeight="1">
      <x:c r="A37" s="101" t="str">
        <x:v>Bid Gate</x:v>
      </x:c>
      <x:c r="B37" s="101"/>
      <x:c r="C37" s="101"/>
      <x:c r="D37" s="101" t="str">
        <x:v>Hard commercial, delivery and risk conditions.</x:v>
      </x:c>
      <x:c r="E37" s="101"/>
      <x:c r="F37" s="101"/>
      <x:c r="G37" s="101"/>
      <x:c r="H37" s="101"/>
    </x:row>
    <x:row r="38" ht="32" customHeight="1">
      <x:c r="A38" s="64" t="str">
        <x:v>Expansion Map</x:v>
      </x:c>
      <x:c r="B38" s="64"/>
      <x:c r="C38" s="64"/>
      <x:c r="D38" s="64" t="str">
        <x:v>Healthy adjacent work and new scope permission.</x:v>
      </x:c>
      <x:c r="E38" s="64"/>
      <x:c r="F38" s="64"/>
      <x:c r="G38" s="64"/>
      <x:c r="H38" s="64"/>
    </x:row>
    <x:row r="39" ht="32" customHeight="1">
      <x:c r="A39" s="101" t="str">
        <x:v>Launch Board</x:v>
      </x:c>
      <x:c r="B39" s="101"/>
      <x:c r="C39" s="101"/>
      <x:c r="D39" s="101" t="str">
        <x:v>90-day implementation sequence, owners and evidence.</x:v>
      </x:c>
      <x:c r="E39" s="101"/>
      <x:c r="F39" s="101"/>
      <x:c r="G39" s="101"/>
      <x:c r="H39" s="101"/>
    </x:row>
    <x:row r="40" ht="32" customHeight="1">
      <x:c r="A40" s="64" t="str">
        <x:v>Sources</x:v>
      </x:c>
      <x:c r="B40" s="64"/>
      <x:c r="C40" s="64"/>
      <x:c r="D40" s="64" t="str">
        <x:v>Eleven public references; current applicability review needed.</x:v>
      </x:c>
      <x:c r="E40" s="64"/>
      <x:c r="F40" s="64"/>
      <x:c r="G40" s="64"/>
      <x:c r="H40" s="64"/>
    </x:row>
    <x:row r="41" ht="23" customHeight="1">
      <x:c r="A41" s="3"/>
      <x:c r="B41" s="3"/>
      <x:c r="C41" s="3"/>
      <x:c r="D41" s="3"/>
      <x:c r="E41" s="3"/>
      <x:c r="F41" s="3"/>
      <x:c r="G41" s="3"/>
      <x:c r="H41" s="3"/>
    </x:row>
    <x:row r="42" ht="23" customHeight="1">
      <x:c r="A42" s="3"/>
      <x:c r="B42" s="3"/>
      <x:c r="C42" s="3"/>
      <x:c r="D42" s="3"/>
      <x:c r="E42" s="3"/>
      <x:c r="F42" s="3"/>
      <x:c r="G42" s="3"/>
      <x:c r="H42" s="3"/>
    </x:row>
    <x:row r="43" ht="48" customHeight="1">
      <x:c r="A43" s="41" t="str">
        <x:v>Save a working copy. Do not put patient records, customer transcripts, credentials or restricted information here. Blank is unknown; zero is an entered zero. The models are educational, not legal, accounting or investment advice.</x:v>
      </x:c>
      <x:c r="B43" s="41"/>
      <x:c r="C43" s="41"/>
      <x:c r="D43" s="41"/>
      <x:c r="E43" s="41"/>
      <x:c r="F43" s="41"/>
      <x:c r="G43" s="41"/>
      <x:c r="H43" s="41"/>
    </x:row>
    <x:row r="44" ht="23" customHeight="1">
      <x:c r="A44" s="3"/>
      <x:c r="B44" s="3"/>
      <x:c r="C44" s="3"/>
      <x:c r="D44" s="3"/>
      <x:c r="E44" s="3"/>
      <x:c r="F44" s="3"/>
      <x:c r="G44" s="3"/>
      <x:c r="H44" s="3"/>
    </x:row>
    <x:row r="45" ht="23" customHeight="1">
      <x:c r="A45" s="3"/>
      <x:c r="B45" s="3"/>
      <x:c r="C45" s="3"/>
      <x:c r="D45" s="3"/>
      <x:c r="E45" s="3"/>
      <x:c r="F45" s="3"/>
      <x:c r="G45" s="3"/>
      <x:c r="H45" s="3"/>
    </x:row>
    <x:row r="46" ht="23" customHeight="1">
      <x:c r="A46" s="3"/>
      <x:c r="B46" s="3"/>
      <x:c r="C46" s="3"/>
      <x:c r="D46" s="3"/>
      <x:c r="E46" s="3"/>
      <x:c r="F46" s="3"/>
      <x:c r="G46" s="3"/>
      <x:c r="H46" s="3"/>
    </x:row>
  </x:sheetData>
  <x:mergeCells>
    <x:mergeCell ref="A1:H2"/>
    <x:mergeCell ref="A3:H4"/>
    <x:mergeCell ref="A6:H6"/>
    <x:mergeCell ref="A8:H8"/>
    <x:mergeCell ref="A10:H10"/>
    <x:mergeCell ref="A12:H12"/>
    <x:mergeCell ref="A14:H14"/>
    <x:mergeCell ref="A16:H16"/>
    <x:mergeCell ref="A18:H18"/>
    <x:mergeCell ref="A20:H20"/>
    <x:mergeCell ref="A22:C22"/>
    <x:mergeCell ref="D22:F22"/>
    <x:mergeCell ref="G22:H22"/>
    <x:mergeCell ref="A24:H24"/>
    <x:mergeCell ref="A26:C26"/>
    <x:mergeCell ref="D26:H26"/>
    <x:mergeCell ref="A27:C27"/>
    <x:mergeCell ref="D27:H27"/>
    <x:mergeCell ref="A28:C28"/>
    <x:mergeCell ref="D28:H28"/>
    <x:mergeCell ref="A29:C29"/>
    <x:mergeCell ref="D29:H29"/>
    <x:mergeCell ref="A30:C30"/>
    <x:mergeCell ref="D30:H30"/>
    <x:mergeCell ref="A31:C31"/>
    <x:mergeCell ref="D31:H31"/>
    <x:mergeCell ref="A32:C32"/>
    <x:mergeCell ref="D32:H32"/>
    <x:mergeCell ref="A33:C33"/>
    <x:mergeCell ref="D33:H33"/>
    <x:mergeCell ref="A34:C34"/>
    <x:mergeCell ref="D34:H34"/>
    <x:mergeCell ref="A35:C35"/>
    <x:mergeCell ref="D35:H35"/>
    <x:mergeCell ref="A36:C36"/>
    <x:mergeCell ref="D36:H36"/>
    <x:mergeCell ref="A37:C37"/>
    <x:mergeCell ref="D37:H37"/>
    <x:mergeCell ref="A38:C38"/>
    <x:mergeCell ref="D38:H38"/>
    <x:mergeCell ref="A39:C39"/>
    <x:mergeCell ref="D39:H39"/>
    <x:mergeCell ref="A40:C40"/>
    <x:mergeCell ref="D40:H40"/>
    <x:mergeCell ref="A43:H43"/>
  </x:mergeCells>
  <x:pageMargins left="0.7" right="0.7" top="0.75" bottom="0.75" header="0.3" footer="0.3"/>
</x:worksheet>
</file>

<file path=xl/worksheets/sheet2.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15" hidden="0" customWidth="1"/>
    <x:col min="2" max="2" width="15"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s>
  <x:sheetData>
    <x:row r="1" ht="24" customHeight="1">
      <x:c r="A1" s="7" t="str">
        <x:v>ONE WORKSTREAM. ONE CAMPAIGN.</x:v>
      </x:c>
      <x:c r="B1" s="7"/>
      <x:c r="C1" s="7"/>
      <x:c r="D1" s="7"/>
      <x:c r="E1" s="7"/>
      <x:c r="F1" s="7"/>
      <x:c r="G1" s="7"/>
      <x:c r="H1" s="7"/>
    </x:row>
    <x:row r="2" ht="24" customHeight="1">
      <x:c r="A2" s="7"/>
      <x:c r="B2" s="7"/>
      <x:c r="C2" s="7"/>
      <x:c r="D2" s="7"/>
      <x:c r="E2" s="7"/>
      <x:c r="F2" s="7"/>
      <x:c r="G2" s="7"/>
      <x:c r="H2" s="7"/>
    </x:row>
    <x:row r="3" ht="23" customHeight="1">
      <x:c r="A3" s="11" t="str">
        <x:v>Blank planning form. Choose a narrow pursuit before adding outreach capacity.</x:v>
      </x:c>
      <x:c r="B3" s="11"/>
      <x:c r="C3" s="11"/>
      <x:c r="D3" s="11"/>
      <x:c r="E3" s="11"/>
      <x:c r="F3" s="11"/>
      <x:c r="G3" s="11"/>
      <x:c r="H3" s="11"/>
    </x:row>
    <x:row r="4" ht="23" customHeight="1">
      <x:c r="A4" s="11"/>
      <x:c r="B4" s="11"/>
      <x:c r="C4" s="11"/>
      <x:c r="D4" s="11"/>
      <x:c r="E4" s="11"/>
      <x:c r="F4" s="11"/>
      <x:c r="G4" s="11"/>
      <x:c r="H4" s="11"/>
    </x:row>
    <x:row r="5" ht="23" customHeight="1">
      <x:c r="A5" s="3"/>
      <x:c r="B5" s="3"/>
      <x:c r="C5" s="3"/>
      <x:c r="D5" s="3"/>
      <x:c r="E5" s="3"/>
      <x:c r="F5" s="3"/>
      <x:c r="G5" s="3"/>
      <x:c r="H5" s="3"/>
    </x:row>
    <x:row r="6" ht="30" customHeight="1">
      <x:c r="A6" s="15" t="str">
        <x:v>Field</x:v>
      </x:c>
      <x:c r="B6" s="15"/>
      <x:c r="C6" s="15" t="str">
        <x:v>Your input</x:v>
      </x:c>
      <x:c r="D6" s="15"/>
      <x:c r="E6" s="15"/>
      <x:c r="F6" s="15" t="str">
        <x:v>Completion rule</x:v>
      </x:c>
      <x:c r="G6" s="15"/>
      <x:c r="H6" s="15"/>
    </x:row>
    <x:row r="7" ht="49" customHeight="1">
      <x:c r="A7" s="18" t="str">
        <x:v>Campaign owner</x:v>
      </x:c>
      <x:c r="B7" s="18"/>
      <x:c r="C7" s="21"/>
      <x:c r="D7" s="21"/>
      <x:c r="E7" s="21"/>
      <x:c r="F7" s="18" t="str">
        <x:v>One accountable person.</x:v>
      </x:c>
      <x:c r="G7" s="18"/>
      <x:c r="H7" s="18"/>
    </x:row>
    <x:row r="8" ht="49" customHeight="1">
      <x:c r="A8" s="18" t="str">
        <x:v>Commercial goal</x:v>
      </x:c>
      <x:c r="B8" s="18"/>
      <x:c r="C8" s="21"/>
      <x:c r="D8" s="21"/>
      <x:c r="E8" s="21"/>
      <x:c r="F8" s="18" t="str">
        <x:v>Accepted workstream decisions, not send volume.</x:v>
      </x:c>
      <x:c r="G8" s="18"/>
      <x:c r="H8" s="18"/>
    </x:row>
    <x:row r="9" ht="49" customHeight="1">
      <x:c r="A9" s="18" t="str">
        <x:v>Entry play</x:v>
      </x:c>
      <x:c r="B9" s="18"/>
      <x:c r="C9" s="21"/>
      <x:c r="D9" s="21"/>
      <x:c r="E9" s="21"/>
      <x:c r="F9" s="18" t="str">
        <x:v>Choose one of the eight plays.</x:v>
      </x:c>
      <x:c r="G9" s="18"/>
      <x:c r="H9" s="18"/>
    </x:row>
    <x:row r="10" ht="49" customHeight="1">
      <x:c r="A10" s="18" t="str">
        <x:v>Vertical / business unit</x:v>
      </x:c>
      <x:c r="B10" s="18"/>
      <x:c r="C10" s="21"/>
      <x:c r="D10" s="21"/>
      <x:c r="E10" s="21"/>
      <x:c r="F10" s="18" t="str">
        <x:v>Specify operating unit, not just parent brand.</x:v>
      </x:c>
      <x:c r="G10" s="18"/>
      <x:c r="H10" s="18"/>
    </x:row>
    <x:row r="11" ht="49" customHeight="1">
      <x:c r="A11" s="18" t="str">
        <x:v>Region / language</x:v>
      </x:c>
      <x:c r="B11" s="18"/>
      <x:c r="C11" s="21"/>
      <x:c r="D11" s="21"/>
      <x:c r="E11" s="21"/>
      <x:c r="F11" s="18" t="str">
        <x:v>Verify delivery capability.</x:v>
      </x:c>
      <x:c r="G11" s="18"/>
      <x:c r="H11" s="18"/>
    </x:row>
    <x:row r="12" ht="49" customHeight="1">
      <x:c r="A12" s="18" t="str">
        <x:v>Workstream</x:v>
      </x:c>
      <x:c r="B12" s="18"/>
      <x:c r="C12" s="21"/>
      <x:c r="D12" s="21"/>
      <x:c r="E12" s="21"/>
      <x:c r="F12" s="18" t="str">
        <x:v>Journey, queue, process or cohort.</x:v>
      </x:c>
      <x:c r="G12" s="18"/>
      <x:c r="H12" s="18"/>
    </x:row>
    <x:row r="13" ht="49" customHeight="1">
      <x:c r="A13" s="18" t="str">
        <x:v>Excluded work</x:v>
      </x:c>
      <x:c r="B13" s="18"/>
      <x:c r="C13" s="21"/>
      <x:c r="D13" s="21"/>
      <x:c r="E13" s="21"/>
      <x:c r="F13" s="18" t="str">
        <x:v>State regulated, technical or scope boundaries.</x:v>
      </x:c>
      <x:c r="G13" s="18"/>
      <x:c r="H13" s="18"/>
    </x:row>
    <x:row r="14" ht="49" customHeight="1">
      <x:c r="A14" s="18" t="str">
        <x:v>Ideal fit</x:v>
      </x:c>
      <x:c r="B14" s="18"/>
      <x:c r="C14" s="21"/>
      <x:c r="D14" s="21"/>
      <x:c r="E14" s="21"/>
      <x:c r="F14" s="18" t="str">
        <x:v>Evidence-based workload and service conditions.</x:v>
      </x:c>
      <x:c r="G14" s="18"/>
      <x:c r="H14" s="18"/>
    </x:row>
    <x:row r="15" ht="49" customHeight="1">
      <x:c r="A15" s="18" t="str">
        <x:v>Evidence / date</x:v>
      </x:c>
      <x:c r="B15" s="18"/>
      <x:c r="C15" s="21"/>
      <x:c r="D15" s="21"/>
      <x:c r="E15" s="21"/>
      <x:c r="F15" s="18" t="str">
        <x:v>Link first-party evidence and date.</x:v>
      </x:c>
      <x:c r="G15" s="18"/>
      <x:c r="H15" s="18"/>
    </x:row>
    <x:row r="16" ht="49" customHeight="1">
      <x:c r="A16" s="18" t="str">
        <x:v>Inference</x:v>
      </x:c>
      <x:c r="B16" s="18"/>
      <x:c r="C16" s="21"/>
      <x:c r="D16" s="21"/>
      <x:c r="E16" s="21"/>
      <x:c r="F16" s="18" t="str">
        <x:v>What might be true; not confirmed pain.</x:v>
      </x:c>
      <x:c r="G16" s="18"/>
      <x:c r="H16" s="18"/>
    </x:row>
    <x:row r="17" ht="49" customHeight="1">
      <x:c r="A17" s="18" t="str">
        <x:v>Buyer question</x:v>
      </x:c>
      <x:c r="B17" s="18"/>
      <x:c r="C17" s="21"/>
      <x:c r="D17" s="21"/>
      <x:c r="E17" s="21"/>
      <x:c r="F17" s="18" t="str">
        <x:v>The uncertainty a first discussion can resolve.</x:v>
      </x:c>
      <x:c r="G17" s="18"/>
      <x:c r="H17" s="18"/>
    </x:row>
    <x:row r="18" ht="49" customHeight="1">
      <x:c r="A18" s="18" t="str">
        <x:v>Relationship owner</x:v>
      </x:c>
      <x:c r="B18" s="18"/>
      <x:c r="C18" s="21"/>
      <x:c r="D18" s="21"/>
      <x:c r="E18" s="21"/>
      <x:c r="F18" s="18" t="str">
        <x:v>Resolve existing-account and partner conflict.</x:v>
      </x:c>
      <x:c r="G18" s="18"/>
      <x:c r="H18" s="18"/>
    </x:row>
    <x:row r="19" ht="49" customHeight="1">
      <x:c r="A19" s="18" t="str">
        <x:v>Contact route / basis</x:v>
      </x:c>
      <x:c r="B19" s="18"/>
      <x:c r="C19" s="21"/>
      <x:c r="D19" s="21"/>
      <x:c r="E19" s="21"/>
      <x:c r="F19" s="18" t="str">
        <x:v>Approved country and channel review.</x:v>
      </x:c>
      <x:c r="G19" s="18"/>
      <x:c r="H19" s="18"/>
    </x:row>
    <x:row r="20" ht="49" customHeight="1">
      <x:c r="A20" s="18" t="str">
        <x:v>First asset</x:v>
      </x:c>
      <x:c r="B20" s="18"/>
      <x:c r="C20" s="21"/>
      <x:c r="D20" s="21"/>
      <x:c r="E20" s="21"/>
      <x:c r="F20" s="18" t="str">
        <x:v>Actual deliverable ready to share.</x:v>
      </x:c>
      <x:c r="G20" s="18"/>
      <x:c r="H20" s="18"/>
    </x:row>
    <x:row r="21" ht="49" customHeight="1">
      <x:c r="A21" s="18" t="str">
        <x:v>Meeting purpose</x:v>
      </x:c>
      <x:c r="B21" s="18"/>
      <x:c r="C21" s="21"/>
      <x:c r="D21" s="21"/>
      <x:c r="E21" s="21"/>
      <x:c r="F21" s="18" t="str">
        <x:v>One bounded decision.</x:v>
      </x:c>
      <x:c r="G21" s="18"/>
      <x:c r="H21" s="18"/>
    </x:row>
    <x:row r="22" ht="49" customHeight="1">
      <x:c r="A22" s="18" t="str">
        <x:v>Acceptance criteria</x:v>
      </x:c>
      <x:c r="B22" s="18"/>
      <x:c r="C22" s="21"/>
      <x:c r="D22" s="21"/>
      <x:c r="E22" s="21"/>
      <x:c r="F22" s="18" t="str">
        <x:v>Use Meeting Gate; agree sales acceptance separately.</x:v>
      </x:c>
      <x:c r="G22" s="18"/>
      <x:c r="H22" s="18"/>
    </x:row>
    <x:row r="23" ht="49" customHeight="1">
      <x:c r="A23" s="18" t="str">
        <x:v>Primary measure</x:v>
      </x:c>
      <x:c r="B23" s="18"/>
      <x:c r="C23" s="21"/>
      <x:c r="D23" s="21"/>
      <x:c r="E23" s="21"/>
      <x:c r="F23" s="18" t="str">
        <x:v>Specify population, period and denominator.</x:v>
      </x:c>
      <x:c r="G23" s="18"/>
      <x:c r="H23" s="18"/>
    </x:row>
    <x:row r="24" ht="49" customHeight="1">
      <x:c r="A24" s="18" t="str">
        <x:v>Budget / hours cap</x:v>
      </x:c>
      <x:c r="B24" s="18"/>
      <x:c r="C24" s="21"/>
      <x:c r="D24" s="21"/>
      <x:c r="E24" s="21"/>
      <x:c r="F24" s="18" t="str">
        <x:v>Enter actual resource limit.</x:v>
      </x:c>
      <x:c r="G24" s="18"/>
      <x:c r="H24" s="18"/>
    </x:row>
    <x:row r="25" ht="49" customHeight="1">
      <x:c r="A25" s="18" t="str">
        <x:v>Receiving capacity</x:v>
      </x:c>
      <x:c r="B25" s="18"/>
      <x:c r="C25" s="21"/>
      <x:c r="D25" s="21"/>
      <x:c r="E25" s="21"/>
      <x:c r="F25" s="18" t="str">
        <x:v>Seller and specialist hours available.</x:v>
      </x:c>
      <x:c r="G25" s="18"/>
      <x:c r="H25" s="18"/>
    </x:row>
    <x:row r="26" ht="49" customHeight="1">
      <x:c r="A26" s="18" t="str">
        <x:v>Stop condition</x:v>
      </x:c>
      <x:c r="B26" s="18"/>
      <x:c r="C26" s="21"/>
      <x:c r="D26" s="21"/>
      <x:c r="E26" s="21"/>
      <x:c r="F26" s="18" t="str">
        <x:v>Define hard and commercial stops.</x:v>
      </x:c>
      <x:c r="G26" s="18"/>
      <x:c r="H26" s="18"/>
    </x:row>
    <x:row r="27" ht="49" customHeight="1">
      <x:c r="A27" s="18" t="str">
        <x:v>Review date</x:v>
      </x:c>
      <x:c r="B27" s="18"/>
      <x:c r="C27" s="21"/>
      <x:c r="D27" s="21"/>
      <x:c r="E27" s="21"/>
      <x:c r="F27" s="18" t="str">
        <x:v>Use an evidence-maturity date.</x:v>
      </x:c>
      <x:c r="G27" s="18"/>
      <x:c r="H27" s="18"/>
    </x:row>
    <x:row r="28" ht="23" customHeight="1">
      <x:c r="A28" s="3"/>
      <x:c r="B28" s="3"/>
      <x:c r="C28" s="3"/>
      <x:c r="D28" s="3"/>
      <x:c r="E28" s="3"/>
      <x:c r="F28" s="3"/>
      <x:c r="G28" s="3"/>
      <x:c r="H28" s="3"/>
    </x:row>
    <x:row r="29" ht="23" customHeight="1">
      <x:c r="A29" s="3"/>
      <x:c r="B29" s="3"/>
      <x:c r="C29" s="3"/>
      <x:c r="D29" s="3"/>
      <x:c r="E29" s="3"/>
      <x:c r="F29" s="3"/>
      <x:c r="G29" s="3"/>
      <x:c r="H29" s="3"/>
    </x:row>
    <x:row r="30" ht="23" customHeight="1">
      <x:c r="A30" s="3"/>
      <x:c r="B30" s="3"/>
      <x:c r="C30" s="3"/>
      <x:c r="D30" s="3"/>
      <x:c r="E30" s="3"/>
      <x:c r="F30" s="3"/>
      <x:c r="G30" s="3"/>
      <x:c r="H30" s="3"/>
    </x:row>
    <x:row r="31" ht="23" customHeight="1">
      <x:c r="A31" s="3"/>
      <x:c r="B31" s="3"/>
      <x:c r="C31" s="3"/>
      <x:c r="D31" s="3"/>
      <x:c r="E31" s="3"/>
      <x:c r="F31" s="3"/>
      <x:c r="G31" s="3"/>
      <x:c r="H31" s="3"/>
    </x:row>
  </x:sheetData>
  <x:mergeCells>
    <x:mergeCell ref="A1:H2"/>
    <x:mergeCell ref="A3:H4"/>
    <x:mergeCell ref="A6:B6"/>
    <x:mergeCell ref="C6:E6"/>
    <x:mergeCell ref="F6:H6"/>
    <x:mergeCell ref="A7:B7"/>
    <x:mergeCell ref="C7:E7"/>
    <x:mergeCell ref="F7:H7"/>
    <x:mergeCell ref="A8:B8"/>
    <x:mergeCell ref="C8:E8"/>
    <x:mergeCell ref="F8:H8"/>
    <x:mergeCell ref="A9:B9"/>
    <x:mergeCell ref="C9:E9"/>
    <x:mergeCell ref="F9:H9"/>
    <x:mergeCell ref="A10:B10"/>
    <x:mergeCell ref="C10:E10"/>
    <x:mergeCell ref="F10:H10"/>
    <x:mergeCell ref="A11:B11"/>
    <x:mergeCell ref="C11:E11"/>
    <x:mergeCell ref="F11:H11"/>
    <x:mergeCell ref="A12:B12"/>
    <x:mergeCell ref="C12:E12"/>
    <x:mergeCell ref="F12:H12"/>
    <x:mergeCell ref="A13:B13"/>
    <x:mergeCell ref="C13:E13"/>
    <x:mergeCell ref="F13:H13"/>
    <x:mergeCell ref="A14:B14"/>
    <x:mergeCell ref="C14:E14"/>
    <x:mergeCell ref="F14:H14"/>
    <x:mergeCell ref="A15:B15"/>
    <x:mergeCell ref="C15:E15"/>
    <x:mergeCell ref="F15:H15"/>
    <x:mergeCell ref="A16:B16"/>
    <x:mergeCell ref="C16:E16"/>
    <x:mergeCell ref="F16:H16"/>
    <x:mergeCell ref="A17:B17"/>
    <x:mergeCell ref="C17:E17"/>
    <x:mergeCell ref="F17:H17"/>
    <x:mergeCell ref="A18:B18"/>
    <x:mergeCell ref="C18:E18"/>
    <x:mergeCell ref="F18:H18"/>
    <x:mergeCell ref="A19:B19"/>
    <x:mergeCell ref="C19:E19"/>
    <x:mergeCell ref="F19:H19"/>
    <x:mergeCell ref="A20:B20"/>
    <x:mergeCell ref="C20:E20"/>
    <x:mergeCell ref="F20:H20"/>
    <x:mergeCell ref="A21:B21"/>
    <x:mergeCell ref="C21:E21"/>
    <x:mergeCell ref="F21:H21"/>
    <x:mergeCell ref="A22:B22"/>
    <x:mergeCell ref="C22:E22"/>
    <x:mergeCell ref="F22:H22"/>
    <x:mergeCell ref="A23:B23"/>
    <x:mergeCell ref="C23:E23"/>
    <x:mergeCell ref="F23:H23"/>
    <x:mergeCell ref="A24:B24"/>
    <x:mergeCell ref="C24:E24"/>
    <x:mergeCell ref="F24:H24"/>
    <x:mergeCell ref="A25:B25"/>
    <x:mergeCell ref="C25:E25"/>
    <x:mergeCell ref="F25:H25"/>
    <x:mergeCell ref="A26:B26"/>
    <x:mergeCell ref="C26:E26"/>
    <x:mergeCell ref="F26:H26"/>
    <x:mergeCell ref="A27:B27"/>
    <x:mergeCell ref="C27:E27"/>
    <x:mergeCell ref="F27:H27"/>
  </x:mergeCells>
  <x:pageMargins left="0.7" right="0.7" top="0.75" bottom="0.75" header="0.3" footer="0.3"/>
</x:worksheet>
</file>

<file path=xl/worksheets/sheet3.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14" hidden="0" customWidth="1"/>
    <x:col min="2" max="2" width="25" hidden="0" customWidth="1"/>
    <x:col min="3" max="3" width="30" hidden="0" customWidth="1"/>
    <x:col min="4" max="4" width="30" hidden="0" customWidth="1"/>
    <x:col min="5" max="5" width="24" hidden="0" customWidth="1"/>
    <x:col min="6" max="6" width="42" hidden="0" customWidth="1"/>
    <x:col min="7" max="7" width="38" hidden="0" customWidth="1"/>
    <x:col min="8" max="8" width="22" hidden="0" customWidth="1"/>
    <x:col min="9" max="9" width="28" hidden="0" customWidth="1"/>
    <x:col min="10" max="10" width="20" hidden="0" customWidth="1"/>
    <x:col min="11" max="11" width="38" hidden="0" customWidth="1"/>
  </x:cols>
  <x:sheetData>
    <x:row r="1" ht="24" customHeight="1">
      <x:c r="A1" s="7" t="str">
        <x:v>ACCOUNT AND WORKSTREAM UNIVERSE</x:v>
      </x:c>
      <x:c r="B1" s="7"/>
      <x:c r="C1" s="7"/>
      <x:c r="D1" s="7"/>
      <x:c r="E1" s="7"/>
      <x:c r="F1" s="7"/>
      <x:c r="G1" s="7"/>
      <x:c r="H1" s="7"/>
      <x:c r="I1" s="7"/>
      <x:c r="J1" s="7"/>
      <x:c r="K1" s="7"/>
    </x:row>
    <x:row r="2" ht="24" customHeight="1">
      <x:c r="A2" s="7"/>
      <x:c r="B2" s="7"/>
      <x:c r="C2" s="7"/>
      <x:c r="D2" s="7"/>
      <x:c r="E2" s="7"/>
      <x:c r="F2" s="7"/>
      <x:c r="G2" s="7"/>
      <x:c r="H2" s="7"/>
      <x:c r="I2" s="7"/>
      <x:c r="J2" s="7"/>
      <x:c r="K2" s="7"/>
    </x:row>
    <x:row r="3" ht="23" customHeight="1">
      <x:c r="A3" s="11" t="str">
        <x:v>Illustrative first row. Replace it. One record per buying-unit workstream; preserve parent and opportunity IDs.</x:v>
      </x:c>
      <x:c r="B3" s="11"/>
      <x:c r="C3" s="11"/>
      <x:c r="D3" s="11"/>
      <x:c r="E3" s="11"/>
      <x:c r="F3" s="11"/>
      <x:c r="G3" s="11"/>
      <x:c r="H3" s="11"/>
      <x:c r="I3" s="11"/>
      <x:c r="J3" s="11"/>
      <x:c r="K3" s="11"/>
    </x:row>
    <x:row r="4" ht="23" customHeight="1">
      <x:c r="A4" s="11"/>
      <x:c r="B4" s="11"/>
      <x:c r="C4" s="11"/>
      <x:c r="D4" s="11"/>
      <x:c r="E4" s="11"/>
      <x:c r="F4" s="11"/>
      <x:c r="G4" s="11"/>
      <x:c r="H4" s="11"/>
      <x:c r="I4" s="11"/>
      <x:c r="J4" s="11"/>
      <x:c r="K4" s="11"/>
    </x:row>
    <x:row r="5" ht="23" customHeight="1">
      <x:c r="A5" s="3"/>
      <x:c r="B5" s="3"/>
      <x:c r="C5" s="3"/>
      <x:c r="D5" s="3"/>
      <x:c r="E5" s="3"/>
      <x:c r="F5" s="3"/>
      <x:c r="G5" s="3"/>
      <x:c r="H5" s="3"/>
      <x:c r="I5" s="3"/>
      <x:c r="J5" s="3"/>
      <x:c r="K5" s="3"/>
    </x:row>
    <x:row r="6" ht="35" customHeight="1">
      <x:c r="A6" s="24" t="str">
        <x:v>Record ID</x:v>
      </x:c>
      <x:c r="B6" s="24" t="str">
        <x:v>Parent account</x:v>
      </x:c>
      <x:c r="C6" s="24" t="str">
        <x:v>Buying entity / region</x:v>
      </x:c>
      <x:c r="D6" s="24" t="str">
        <x:v>Workstream</x:v>
      </x:c>
      <x:c r="E6" s="24" t="str">
        <x:v>Current model</x:v>
      </x:c>
      <x:c r="F6" s="24" t="str">
        <x:v>Fit evidence</x:v>
      </x:c>
      <x:c r="G6" s="24" t="str">
        <x:v>Important unknown</x:v>
      </x:c>
      <x:c r="H6" s="24" t="str">
        <x:v>Owner</x:v>
      </x:c>
      <x:c r="I6" s="24" t="str">
        <x:v>Contact route</x:v>
      </x:c>
      <x:c r="J6" s="24" t="str">
        <x:v>Status</x:v>
      </x:c>
      <x:c r="K6" s="24" t="str">
        <x:v>Next action / date</x:v>
      </x:c>
    </x:row>
    <x:row r="7" ht="62" customHeight="1">
      <x:c r="A7" s="21" t="str">
        <x:v>EX-001</x:v>
      </x:c>
      <x:c r="B7" s="21" t="str">
        <x:v>Example retail group</x:v>
      </x:c>
      <x:c r="C7" s="21" t="str">
        <x:v>Example UK operating unit</x:v>
      </x:c>
      <x:c r="D7" s="21" t="str">
        <x:v>Refund-status exceptions</x:v>
      </x:c>
      <x:c r="E7" s="21" t="str">
        <x:v>Unknown</x:v>
      </x:c>
      <x:c r="F7" s="21" t="str">
        <x:v>Fictional illustration only; no public fact asserted</x:v>
      </x:c>
      <x:c r="G7" s="21" t="str">
        <x:v>Task owner and permitted data route</x:v>
      </x:c>
      <x:c r="H7" s="21" t="str">
        <x:v>Assign owner</x:v>
      </x:c>
      <x:c r="I7" s="21" t="str">
        <x:v>Not yet cleared</x:v>
      </x:c>
      <x:c r="J7" s="21" t="str">
        <x:v>Research</x:v>
      </x:c>
      <x:c r="K7" s="21" t="str">
        <x:v>Confirm the operating owner before contact</x:v>
      </x:c>
    </x:row>
    <x:row r="8" ht="62" customHeight="1">
      <x:c r="A8" s="21"/>
      <x:c r="B8" s="21"/>
      <x:c r="C8" s="21"/>
      <x:c r="D8" s="21"/>
      <x:c r="E8" s="21"/>
      <x:c r="F8" s="21"/>
      <x:c r="G8" s="21"/>
      <x:c r="H8" s="21"/>
      <x:c r="I8" s="21"/>
      <x:c r="J8" s="21"/>
      <x:c r="K8" s="21"/>
    </x:row>
    <x:row r="9" ht="62" customHeight="1">
      <x:c r="A9" s="21"/>
      <x:c r="B9" s="21"/>
      <x:c r="C9" s="21"/>
      <x:c r="D9" s="21"/>
      <x:c r="E9" s="21"/>
      <x:c r="F9" s="21"/>
      <x:c r="G9" s="21"/>
      <x:c r="H9" s="21"/>
      <x:c r="I9" s="21"/>
      <x:c r="J9" s="21"/>
      <x:c r="K9" s="21"/>
    </x:row>
    <x:row r="10" ht="62" customHeight="1">
      <x:c r="A10" s="21"/>
      <x:c r="B10" s="21"/>
      <x:c r="C10" s="21"/>
      <x:c r="D10" s="21"/>
      <x:c r="E10" s="21"/>
      <x:c r="F10" s="21"/>
      <x:c r="G10" s="21"/>
      <x:c r="H10" s="21"/>
      <x:c r="I10" s="21"/>
      <x:c r="J10" s="21"/>
      <x:c r="K10" s="21"/>
    </x:row>
    <x:row r="11" ht="62" customHeight="1">
      <x:c r="A11" s="21"/>
      <x:c r="B11" s="21"/>
      <x:c r="C11" s="21"/>
      <x:c r="D11" s="21"/>
      <x:c r="E11" s="21"/>
      <x:c r="F11" s="21"/>
      <x:c r="G11" s="21"/>
      <x:c r="H11" s="21"/>
      <x:c r="I11" s="21"/>
      <x:c r="J11" s="21"/>
      <x:c r="K11" s="21"/>
    </x:row>
    <x:row r="12" ht="62" customHeight="1">
      <x:c r="A12" s="21"/>
      <x:c r="B12" s="21"/>
      <x:c r="C12" s="21"/>
      <x:c r="D12" s="21"/>
      <x:c r="E12" s="21"/>
      <x:c r="F12" s="21"/>
      <x:c r="G12" s="21"/>
      <x:c r="H12" s="21"/>
      <x:c r="I12" s="21"/>
      <x:c r="J12" s="21"/>
      <x:c r="K12" s="21"/>
    </x:row>
    <x:row r="13" ht="62" customHeight="1">
      <x:c r="A13" s="21"/>
      <x:c r="B13" s="21"/>
      <x:c r="C13" s="21"/>
      <x:c r="D13" s="21"/>
      <x:c r="E13" s="21"/>
      <x:c r="F13" s="21"/>
      <x:c r="G13" s="21"/>
      <x:c r="H13" s="21"/>
      <x:c r="I13" s="21"/>
      <x:c r="J13" s="21"/>
      <x:c r="K13" s="21"/>
    </x:row>
    <x:row r="14" ht="62" customHeight="1">
      <x:c r="A14" s="21"/>
      <x:c r="B14" s="21"/>
      <x:c r="C14" s="21"/>
      <x:c r="D14" s="21"/>
      <x:c r="E14" s="21"/>
      <x:c r="F14" s="21"/>
      <x:c r="G14" s="21"/>
      <x:c r="H14" s="21"/>
      <x:c r="I14" s="21"/>
      <x:c r="J14" s="21"/>
      <x:c r="K14" s="21"/>
    </x:row>
    <x:row r="15" ht="62" customHeight="1">
      <x:c r="A15" s="21"/>
      <x:c r="B15" s="21"/>
      <x:c r="C15" s="21"/>
      <x:c r="D15" s="21"/>
      <x:c r="E15" s="21"/>
      <x:c r="F15" s="21"/>
      <x:c r="G15" s="21"/>
      <x:c r="H15" s="21"/>
      <x:c r="I15" s="21"/>
      <x:c r="J15" s="21"/>
      <x:c r="K15" s="21"/>
    </x:row>
    <x:row r="16" ht="62" customHeight="1">
      <x:c r="A16" s="21"/>
      <x:c r="B16" s="21"/>
      <x:c r="C16" s="21"/>
      <x:c r="D16" s="21"/>
      <x:c r="E16" s="21"/>
      <x:c r="F16" s="21"/>
      <x:c r="G16" s="21"/>
      <x:c r="H16" s="21"/>
      <x:c r="I16" s="21"/>
      <x:c r="J16" s="21"/>
      <x:c r="K16" s="21"/>
    </x:row>
    <x:row r="17" ht="62" customHeight="1">
      <x:c r="A17" s="21"/>
      <x:c r="B17" s="21"/>
      <x:c r="C17" s="21"/>
      <x:c r="D17" s="21"/>
      <x:c r="E17" s="21"/>
      <x:c r="F17" s="21"/>
      <x:c r="G17" s="21"/>
      <x:c r="H17" s="21"/>
      <x:c r="I17" s="21"/>
      <x:c r="J17" s="21"/>
      <x:c r="K17" s="21"/>
    </x:row>
    <x:row r="18" ht="62" customHeight="1">
      <x:c r="A18" s="21"/>
      <x:c r="B18" s="21"/>
      <x:c r="C18" s="21"/>
      <x:c r="D18" s="21"/>
      <x:c r="E18" s="21"/>
      <x:c r="F18" s="21"/>
      <x:c r="G18" s="21"/>
      <x:c r="H18" s="21"/>
      <x:c r="I18" s="21"/>
      <x:c r="J18" s="21"/>
      <x:c r="K18" s="21"/>
    </x:row>
    <x:row r="19" ht="62" customHeight="1">
      <x:c r="A19" s="21"/>
      <x:c r="B19" s="21"/>
      <x:c r="C19" s="21"/>
      <x:c r="D19" s="21"/>
      <x:c r="E19" s="21"/>
      <x:c r="F19" s="21"/>
      <x:c r="G19" s="21"/>
      <x:c r="H19" s="21"/>
      <x:c r="I19" s="21"/>
      <x:c r="J19" s="21"/>
      <x:c r="K19" s="21"/>
    </x:row>
    <x:row r="20" ht="62" customHeight="1">
      <x:c r="A20" s="21"/>
      <x:c r="B20" s="21"/>
      <x:c r="C20" s="21"/>
      <x:c r="D20" s="21"/>
      <x:c r="E20" s="21"/>
      <x:c r="F20" s="21"/>
      <x:c r="G20" s="21"/>
      <x:c r="H20" s="21"/>
      <x:c r="I20" s="21"/>
      <x:c r="J20" s="21"/>
      <x:c r="K20" s="21"/>
    </x:row>
    <x:row r="21" ht="62" customHeight="1">
      <x:c r="A21" s="21"/>
      <x:c r="B21" s="21"/>
      <x:c r="C21" s="21"/>
      <x:c r="D21" s="21"/>
      <x:c r="E21" s="21"/>
      <x:c r="F21" s="21"/>
      <x:c r="G21" s="21"/>
      <x:c r="H21" s="21"/>
      <x:c r="I21" s="21"/>
      <x:c r="J21" s="21"/>
      <x:c r="K21" s="21"/>
    </x:row>
    <x:row r="22" ht="62" customHeight="1">
      <x:c r="A22" s="21"/>
      <x:c r="B22" s="21"/>
      <x:c r="C22" s="21"/>
      <x:c r="D22" s="21"/>
      <x:c r="E22" s="21"/>
      <x:c r="F22" s="21"/>
      <x:c r="G22" s="21"/>
      <x:c r="H22" s="21"/>
      <x:c r="I22" s="21"/>
      <x:c r="J22" s="21"/>
      <x:c r="K22" s="21"/>
    </x:row>
    <x:row r="23" ht="62" customHeight="1">
      <x:c r="A23" s="21"/>
      <x:c r="B23" s="21"/>
      <x:c r="C23" s="21"/>
      <x:c r="D23" s="21"/>
      <x:c r="E23" s="21"/>
      <x:c r="F23" s="21"/>
      <x:c r="G23" s="21"/>
      <x:c r="H23" s="21"/>
      <x:c r="I23" s="21"/>
      <x:c r="J23" s="21"/>
      <x:c r="K23" s="21"/>
    </x:row>
    <x:row r="24" ht="62" customHeight="1">
      <x:c r="A24" s="21"/>
      <x:c r="B24" s="21"/>
      <x:c r="C24" s="21"/>
      <x:c r="D24" s="21"/>
      <x:c r="E24" s="21"/>
      <x:c r="F24" s="21"/>
      <x:c r="G24" s="21"/>
      <x:c r="H24" s="21"/>
      <x:c r="I24" s="21"/>
      <x:c r="J24" s="21"/>
      <x:c r="K24" s="21"/>
    </x:row>
    <x:row r="25" ht="62" customHeight="1">
      <x:c r="A25" s="21"/>
      <x:c r="B25" s="21"/>
      <x:c r="C25" s="21"/>
      <x:c r="D25" s="21"/>
      <x:c r="E25" s="21"/>
      <x:c r="F25" s="21"/>
      <x:c r="G25" s="21"/>
      <x:c r="H25" s="21"/>
      <x:c r="I25" s="21"/>
      <x:c r="J25" s="21"/>
      <x:c r="K25" s="21"/>
    </x:row>
    <x:row r="26" ht="62" customHeight="1">
      <x:c r="A26" s="21"/>
      <x:c r="B26" s="21"/>
      <x:c r="C26" s="21"/>
      <x:c r="D26" s="21"/>
      <x:c r="E26" s="21"/>
      <x:c r="F26" s="21"/>
      <x:c r="G26" s="21"/>
      <x:c r="H26" s="21"/>
      <x:c r="I26" s="21"/>
      <x:c r="J26" s="21"/>
      <x:c r="K26" s="21"/>
    </x:row>
    <x:row r="27" ht="23" customHeight="1">
      <x:c r="A27" s="3"/>
      <x:c r="B27" s="3"/>
      <x:c r="C27" s="3"/>
      <x:c r="D27" s="3"/>
      <x:c r="E27" s="3"/>
      <x:c r="F27" s="3"/>
      <x:c r="G27" s="3"/>
      <x:c r="H27" s="3"/>
      <x:c r="I27" s="3"/>
      <x:c r="J27" s="3"/>
      <x:c r="K27" s="3"/>
    </x:row>
    <x:row r="28" ht="23" customHeight="1">
      <x:c r="A28" s="3"/>
      <x:c r="B28" s="3"/>
      <x:c r="C28" s="3"/>
      <x:c r="D28" s="3"/>
      <x:c r="E28" s="3"/>
      <x:c r="F28" s="3"/>
      <x:c r="G28" s="3"/>
      <x:c r="H28" s="3"/>
      <x:c r="I28" s="3"/>
      <x:c r="J28" s="3"/>
      <x:c r="K28" s="3"/>
    </x:row>
    <x:row r="29" ht="23" customHeight="1">
      <x:c r="A29" s="3"/>
      <x:c r="B29" s="3"/>
      <x:c r="C29" s="3"/>
      <x:c r="D29" s="3"/>
      <x:c r="E29" s="3"/>
      <x:c r="F29" s="3"/>
      <x:c r="G29" s="3"/>
      <x:c r="H29" s="3"/>
      <x:c r="I29" s="3"/>
      <x:c r="J29" s="3"/>
      <x:c r="K29" s="3"/>
    </x:row>
  </x:sheetData>
  <x:mergeCells>
    <x:mergeCell ref="A1:K2"/>
    <x:mergeCell ref="A3:K4"/>
  </x:mergeCells>
  <x:dataValidations count="1">
    <x:dataValidation type="list" sqref="J7:J26">
      <x:formula1>"Research,Pursue,Nurture,Stop"</x:formula1>
    </x:dataValidation>
  </x:dataValidations>
  <x:pageMargins left="0.7" right="0.7" top="0.75" bottom="0.75" header="0.3" footer="0.3"/>
  <x:tableParts count="1">
    <x:tablePart xmlns:r="http://schemas.openxmlformats.org/officeDocument/2006/relationships" r:id="R9689360d261748fb"/>
  </x:tableParts>
</x:worksheet>
</file>

<file path=xl/worksheets/sheet4.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14" hidden="0" customWidth="1"/>
    <x:col min="2" max="2" width="27" hidden="0" customWidth="1"/>
    <x:col min="3" max="3" width="38" hidden="0" customWidth="1"/>
    <x:col min="4" max="4" width="46" hidden="0" customWidth="1"/>
    <x:col min="5" max="5" width="18" hidden="0" customWidth="1"/>
    <x:col min="6" max="6" width="18" hidden="0" customWidth="1"/>
    <x:col min="7" max="7" width="38" hidden="0" customWidth="1"/>
    <x:col min="8" max="8" width="38" hidden="0" customWidth="1"/>
    <x:col min="9" max="9" width="38" hidden="0" customWidth="1"/>
    <x:col min="10" max="10" width="18" hidden="0" customWidth="1"/>
    <x:col min="11" max="11" width="22" hidden="0" customWidth="1"/>
  </x:cols>
  <x:sheetData>
    <x:row r="1" ht="24" customHeight="1">
      <x:c r="A1" s="7" t="str">
        <x:v>FACTS, INFERENCES AND BUYING QUESTIONS</x:v>
      </x:c>
      <x:c r="B1" s="7"/>
      <x:c r="C1" s="7"/>
      <x:c r="D1" s="7"/>
      <x:c r="E1" s="7"/>
      <x:c r="F1" s="7"/>
      <x:c r="G1" s="7"/>
      <x:c r="H1" s="7"/>
      <x:c r="I1" s="7"/>
      <x:c r="J1" s="7"/>
      <x:c r="K1" s="7"/>
    </x:row>
    <x:row r="2" ht="24" customHeight="1">
      <x:c r="A2" s="7"/>
      <x:c r="B2" s="7"/>
      <x:c r="C2" s="7"/>
      <x:c r="D2" s="7"/>
      <x:c r="E2" s="7"/>
      <x:c r="F2" s="7"/>
      <x:c r="G2" s="7"/>
      <x:c r="H2" s="7"/>
      <x:c r="I2" s="7"/>
      <x:c r="J2" s="7"/>
      <x:c r="K2" s="7"/>
    </x:row>
    <x:row r="3" ht="23" customHeight="1">
      <x:c r="A3" s="11" t="str">
        <x:v>Blank register. Public evidence is not buying intent or permission to contact.</x:v>
      </x:c>
      <x:c r="B3" s="11"/>
      <x:c r="C3" s="11"/>
      <x:c r="D3" s="11"/>
      <x:c r="E3" s="11"/>
      <x:c r="F3" s="11"/>
      <x:c r="G3" s="11"/>
      <x:c r="H3" s="11"/>
      <x:c r="I3" s="11"/>
      <x:c r="J3" s="11"/>
      <x:c r="K3" s="11"/>
    </x:row>
    <x:row r="4" ht="23" customHeight="1">
      <x:c r="A4" s="11"/>
      <x:c r="B4" s="11"/>
      <x:c r="C4" s="11"/>
      <x:c r="D4" s="11"/>
      <x:c r="E4" s="11"/>
      <x:c r="F4" s="11"/>
      <x:c r="G4" s="11"/>
      <x:c r="H4" s="11"/>
      <x:c r="I4" s="11"/>
      <x:c r="J4" s="11"/>
      <x:c r="K4" s="11"/>
    </x:row>
    <x:row r="5" ht="23" customHeight="1">
      <x:c r="A5" s="3"/>
      <x:c r="B5" s="3"/>
      <x:c r="C5" s="3"/>
      <x:c r="D5" s="3"/>
      <x:c r="E5" s="3"/>
      <x:c r="F5" s="3"/>
      <x:c r="G5" s="3"/>
      <x:c r="H5" s="3"/>
      <x:c r="I5" s="3"/>
      <x:c r="J5" s="3"/>
      <x:c r="K5" s="3"/>
    </x:row>
    <x:row r="6" ht="35" customHeight="1">
      <x:c r="A6" s="24" t="str">
        <x:v>Signal ID</x:v>
      </x:c>
      <x:c r="B6" s="24" t="str">
        <x:v>Account / unit</x:v>
      </x:c>
      <x:c r="C6" s="24" t="str">
        <x:v>Observed fact</x:v>
      </x:c>
      <x:c r="D6" s="24" t="str">
        <x:v>Source URL</x:v>
      </x:c>
      <x:c r="E6" s="24" t="str">
        <x:v>Event date</x:v>
      </x:c>
      <x:c r="F6" s="24" t="str">
        <x:v>Research date</x:v>
      </x:c>
      <x:c r="G6" s="24" t="str">
        <x:v>Inference only</x:v>
      </x:c>
      <x:c r="H6" s="24" t="str">
        <x:v>What is not proven</x:v>
      </x:c>
      <x:c r="I6" s="24" t="str">
        <x:v>Buyer question</x:v>
      </x:c>
      <x:c r="J6" s="24" t="str">
        <x:v>Recheck date</x:v>
      </x:c>
      <x:c r="K6" s="24" t="str">
        <x:v>Owner</x:v>
      </x:c>
    </x:row>
    <x:row r="7" ht="62" customHeight="1">
      <x:c r="A7" s="21" t="str">
        <x:v>SIG-001</x:v>
      </x:c>
      <x:c r="B7" s="21"/>
      <x:c r="C7" s="21"/>
      <x:c r="D7" s="21"/>
      <x:c r="E7" s="21"/>
      <x:c r="F7" s="21"/>
      <x:c r="G7" s="21"/>
      <x:c r="H7" s="21" t="str">
        <x:v>Pain, budget and outsourcing intent are not established</x:v>
      </x:c>
      <x:c r="I7" s="21"/>
      <x:c r="J7" s="21"/>
      <x:c r="K7" s="21"/>
    </x:row>
    <x:row r="8" ht="62" customHeight="1">
      <x:c r="A8" s="21"/>
      <x:c r="B8" s="21"/>
      <x:c r="C8" s="21"/>
      <x:c r="D8" s="21"/>
      <x:c r="E8" s="21"/>
      <x:c r="F8" s="21"/>
      <x:c r="G8" s="21"/>
      <x:c r="H8" s="21"/>
      <x:c r="I8" s="21"/>
      <x:c r="J8" s="21"/>
      <x:c r="K8" s="21"/>
    </x:row>
    <x:row r="9" ht="62" customHeight="1">
      <x:c r="A9" s="21"/>
      <x:c r="B9" s="21"/>
      <x:c r="C9" s="21"/>
      <x:c r="D9" s="21"/>
      <x:c r="E9" s="21"/>
      <x:c r="F9" s="21"/>
      <x:c r="G9" s="21"/>
      <x:c r="H9" s="21"/>
      <x:c r="I9" s="21"/>
      <x:c r="J9" s="21"/>
      <x:c r="K9" s="21"/>
    </x:row>
    <x:row r="10" ht="62" customHeight="1">
      <x:c r="A10" s="21"/>
      <x:c r="B10" s="21"/>
      <x:c r="C10" s="21"/>
      <x:c r="D10" s="21"/>
      <x:c r="E10" s="21"/>
      <x:c r="F10" s="21"/>
      <x:c r="G10" s="21"/>
      <x:c r="H10" s="21"/>
      <x:c r="I10" s="21"/>
      <x:c r="J10" s="21"/>
      <x:c r="K10" s="21"/>
    </x:row>
    <x:row r="11" ht="62" customHeight="1">
      <x:c r="A11" s="21"/>
      <x:c r="B11" s="21"/>
      <x:c r="C11" s="21"/>
      <x:c r="D11" s="21"/>
      <x:c r="E11" s="21"/>
      <x:c r="F11" s="21"/>
      <x:c r="G11" s="21"/>
      <x:c r="H11" s="21"/>
      <x:c r="I11" s="21"/>
      <x:c r="J11" s="21"/>
      <x:c r="K11" s="21"/>
    </x:row>
    <x:row r="12" ht="62" customHeight="1">
      <x:c r="A12" s="21"/>
      <x:c r="B12" s="21"/>
      <x:c r="C12" s="21"/>
      <x:c r="D12" s="21"/>
      <x:c r="E12" s="21"/>
      <x:c r="F12" s="21"/>
      <x:c r="G12" s="21"/>
      <x:c r="H12" s="21"/>
      <x:c r="I12" s="21"/>
      <x:c r="J12" s="21"/>
      <x:c r="K12" s="21"/>
    </x:row>
    <x:row r="13" ht="62" customHeight="1">
      <x:c r="A13" s="21"/>
      <x:c r="B13" s="21"/>
      <x:c r="C13" s="21"/>
      <x:c r="D13" s="21"/>
      <x:c r="E13" s="21"/>
      <x:c r="F13" s="21"/>
      <x:c r="G13" s="21"/>
      <x:c r="H13" s="21"/>
      <x:c r="I13" s="21"/>
      <x:c r="J13" s="21"/>
      <x:c r="K13" s="21"/>
    </x:row>
    <x:row r="14" ht="62" customHeight="1">
      <x:c r="A14" s="21"/>
      <x:c r="B14" s="21"/>
      <x:c r="C14" s="21"/>
      <x:c r="D14" s="21"/>
      <x:c r="E14" s="21"/>
      <x:c r="F14" s="21"/>
      <x:c r="G14" s="21"/>
      <x:c r="H14" s="21"/>
      <x:c r="I14" s="21"/>
      <x:c r="J14" s="21"/>
      <x:c r="K14" s="21"/>
    </x:row>
    <x:row r="15" ht="62" customHeight="1">
      <x:c r="A15" s="21"/>
      <x:c r="B15" s="21"/>
      <x:c r="C15" s="21"/>
      <x:c r="D15" s="21"/>
      <x:c r="E15" s="21"/>
      <x:c r="F15" s="21"/>
      <x:c r="G15" s="21"/>
      <x:c r="H15" s="21"/>
      <x:c r="I15" s="21"/>
      <x:c r="J15" s="21"/>
      <x:c r="K15" s="21"/>
    </x:row>
    <x:row r="16" ht="62" customHeight="1">
      <x:c r="A16" s="21"/>
      <x:c r="B16" s="21"/>
      <x:c r="C16" s="21"/>
      <x:c r="D16" s="21"/>
      <x:c r="E16" s="21"/>
      <x:c r="F16" s="21"/>
      <x:c r="G16" s="21"/>
      <x:c r="H16" s="21"/>
      <x:c r="I16" s="21"/>
      <x:c r="J16" s="21"/>
      <x:c r="K16" s="21"/>
    </x:row>
    <x:row r="17" ht="62" customHeight="1">
      <x:c r="A17" s="21"/>
      <x:c r="B17" s="21"/>
      <x:c r="C17" s="21"/>
      <x:c r="D17" s="21"/>
      <x:c r="E17" s="21"/>
      <x:c r="F17" s="21"/>
      <x:c r="G17" s="21"/>
      <x:c r="H17" s="21"/>
      <x:c r="I17" s="21"/>
      <x:c r="J17" s="21"/>
      <x:c r="K17" s="21"/>
    </x:row>
    <x:row r="18" ht="62" customHeight="1">
      <x:c r="A18" s="21"/>
      <x:c r="B18" s="21"/>
      <x:c r="C18" s="21"/>
      <x:c r="D18" s="21"/>
      <x:c r="E18" s="21"/>
      <x:c r="F18" s="21"/>
      <x:c r="G18" s="21"/>
      <x:c r="H18" s="21"/>
      <x:c r="I18" s="21"/>
      <x:c r="J18" s="21"/>
      <x:c r="K18" s="21"/>
    </x:row>
    <x:row r="19" ht="62" customHeight="1">
      <x:c r="A19" s="21"/>
      <x:c r="B19" s="21"/>
      <x:c r="C19" s="21"/>
      <x:c r="D19" s="21"/>
      <x:c r="E19" s="21"/>
      <x:c r="F19" s="21"/>
      <x:c r="G19" s="21"/>
      <x:c r="H19" s="21"/>
      <x:c r="I19" s="21"/>
      <x:c r="J19" s="21"/>
      <x:c r="K19" s="21"/>
    </x:row>
    <x:row r="20" ht="62" customHeight="1">
      <x:c r="A20" s="21"/>
      <x:c r="B20" s="21"/>
      <x:c r="C20" s="21"/>
      <x:c r="D20" s="21"/>
      <x:c r="E20" s="21"/>
      <x:c r="F20" s="21"/>
      <x:c r="G20" s="21"/>
      <x:c r="H20" s="21"/>
      <x:c r="I20" s="21"/>
      <x:c r="J20" s="21"/>
      <x:c r="K20" s="21"/>
    </x:row>
    <x:row r="21" ht="62" customHeight="1">
      <x:c r="A21" s="21"/>
      <x:c r="B21" s="21"/>
      <x:c r="C21" s="21"/>
      <x:c r="D21" s="21"/>
      <x:c r="E21" s="21"/>
      <x:c r="F21" s="21"/>
      <x:c r="G21" s="21"/>
      <x:c r="H21" s="21"/>
      <x:c r="I21" s="21"/>
      <x:c r="J21" s="21"/>
      <x:c r="K21" s="21"/>
    </x:row>
    <x:row r="22" ht="62" customHeight="1">
      <x:c r="A22" s="21"/>
      <x:c r="B22" s="21"/>
      <x:c r="C22" s="21"/>
      <x:c r="D22" s="21"/>
      <x:c r="E22" s="21"/>
      <x:c r="F22" s="21"/>
      <x:c r="G22" s="21"/>
      <x:c r="H22" s="21"/>
      <x:c r="I22" s="21"/>
      <x:c r="J22" s="21"/>
      <x:c r="K22" s="21"/>
    </x:row>
    <x:row r="23" ht="62" customHeight="1">
      <x:c r="A23" s="21"/>
      <x:c r="B23" s="21"/>
      <x:c r="C23" s="21"/>
      <x:c r="D23" s="21"/>
      <x:c r="E23" s="21"/>
      <x:c r="F23" s="21"/>
      <x:c r="G23" s="21"/>
      <x:c r="H23" s="21"/>
      <x:c r="I23" s="21"/>
      <x:c r="J23" s="21"/>
      <x:c r="K23" s="21"/>
    </x:row>
    <x:row r="24" ht="62" customHeight="1">
      <x:c r="A24" s="21"/>
      <x:c r="B24" s="21"/>
      <x:c r="C24" s="21"/>
      <x:c r="D24" s="21"/>
      <x:c r="E24" s="21"/>
      <x:c r="F24" s="21"/>
      <x:c r="G24" s="21"/>
      <x:c r="H24" s="21"/>
      <x:c r="I24" s="21"/>
      <x:c r="J24" s="21"/>
      <x:c r="K24" s="21"/>
    </x:row>
    <x:row r="25" ht="62" customHeight="1">
      <x:c r="A25" s="21"/>
      <x:c r="B25" s="21"/>
      <x:c r="C25" s="21"/>
      <x:c r="D25" s="21"/>
      <x:c r="E25" s="21"/>
      <x:c r="F25" s="21"/>
      <x:c r="G25" s="21"/>
      <x:c r="H25" s="21"/>
      <x:c r="I25" s="21"/>
      <x:c r="J25" s="21"/>
      <x:c r="K25" s="21"/>
    </x:row>
    <x:row r="26" ht="62" customHeight="1">
      <x:c r="A26" s="21"/>
      <x:c r="B26" s="21"/>
      <x:c r="C26" s="21"/>
      <x:c r="D26" s="21"/>
      <x:c r="E26" s="21"/>
      <x:c r="F26" s="21"/>
      <x:c r="G26" s="21"/>
      <x:c r="H26" s="21"/>
      <x:c r="I26" s="21"/>
      <x:c r="J26" s="21"/>
      <x:c r="K26" s="21"/>
    </x:row>
    <x:row r="27" ht="23" customHeight="1">
      <x:c r="A27" s="3"/>
      <x:c r="B27" s="3"/>
      <x:c r="C27" s="3"/>
      <x:c r="D27" s="3"/>
      <x:c r="E27" s="3"/>
      <x:c r="F27" s="3"/>
      <x:c r="G27" s="3"/>
      <x:c r="H27" s="3"/>
      <x:c r="I27" s="3"/>
      <x:c r="J27" s="3"/>
      <x:c r="K27" s="3"/>
    </x:row>
    <x:row r="28" ht="23" customHeight="1">
      <x:c r="A28" s="3"/>
      <x:c r="B28" s="3"/>
      <x:c r="C28" s="3"/>
      <x:c r="D28" s="3"/>
      <x:c r="E28" s="3"/>
      <x:c r="F28" s="3"/>
      <x:c r="G28" s="3"/>
      <x:c r="H28" s="3"/>
      <x:c r="I28" s="3"/>
      <x:c r="J28" s="3"/>
      <x:c r="K28" s="3"/>
    </x:row>
    <x:row r="29" ht="23" customHeight="1">
      <x:c r="A29" s="3"/>
      <x:c r="B29" s="3"/>
      <x:c r="C29" s="3"/>
      <x:c r="D29" s="3"/>
      <x:c r="E29" s="3"/>
      <x:c r="F29" s="3"/>
      <x:c r="G29" s="3"/>
      <x:c r="H29" s="3"/>
      <x:c r="I29" s="3"/>
      <x:c r="J29" s="3"/>
      <x:c r="K29" s="3"/>
    </x:row>
  </x:sheetData>
  <x:mergeCells>
    <x:mergeCell ref="A1:K2"/>
    <x:mergeCell ref="A3:K4"/>
  </x:mergeCells>
  <x:pageMargins left="0.7" right="0.7" top="0.75" bottom="0.75" header="0.3" footer="0.3"/>
  <x:tableParts count="1">
    <x:tablePart xmlns:r="http://schemas.openxmlformats.org/officeDocument/2006/relationships" r:id="R660445de6c254297"/>
  </x:tableParts>
</x:worksheet>
</file>

<file path=xl/worksheets/sheet5.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28" hidden="0" customWidth="1"/>
    <x:col min="2" max="2" width="28" hidden="0" customWidth="1"/>
    <x:col min="3" max="3" width="27" hidden="0" customWidth="1"/>
    <x:col min="4" max="4" width="38" hidden="0" customWidth="1"/>
    <x:col min="5" max="5" width="22" hidden="0" customWidth="1"/>
    <x:col min="6" max="6" width="42" hidden="0" customWidth="1"/>
    <x:col min="7" max="7" width="24" hidden="0" customWidth="1"/>
    <x:col min="8" max="8" width="40" hidden="0" customWidth="1"/>
    <x:col min="9" max="9" width="30" hidden="0" customWidth="1"/>
    <x:col min="10" max="10" width="22" hidden="0" customWidth="1"/>
  </x:cols>
  <x:sheetData>
    <x:row r="1" ht="24" customHeight="1">
      <x:c r="A1" s="7" t="str">
        <x:v>MAP DECISION RIGHTS</x:v>
      </x:c>
      <x:c r="B1" s="7"/>
      <x:c r="C1" s="7"/>
      <x:c r="D1" s="7"/>
      <x:c r="E1" s="7"/>
      <x:c r="F1" s="7"/>
      <x:c r="G1" s="7"/>
      <x:c r="H1" s="7"/>
      <x:c r="I1" s="7"/>
      <x:c r="J1" s="7"/>
    </x:row>
    <x:row r="2" ht="24" customHeight="1">
      <x:c r="A2" s="7"/>
      <x:c r="B2" s="7"/>
      <x:c r="C2" s="7"/>
      <x:c r="D2" s="7"/>
      <x:c r="E2" s="7"/>
      <x:c r="F2" s="7"/>
      <x:c r="G2" s="7"/>
      <x:c r="H2" s="7"/>
      <x:c r="I2" s="7"/>
      <x:c r="J2" s="7"/>
    </x:row>
    <x:row r="3" ht="23" customHeight="1">
      <x:c r="A3" s="11" t="str">
        <x:v>An executive title is not confirmed authority. Use approved business contact data only.</x:v>
      </x:c>
      <x:c r="B3" s="11"/>
      <x:c r="C3" s="11"/>
      <x:c r="D3" s="11"/>
      <x:c r="E3" s="11"/>
      <x:c r="F3" s="11"/>
      <x:c r="G3" s="11"/>
      <x:c r="H3" s="11"/>
      <x:c r="I3" s="11"/>
      <x:c r="J3" s="11"/>
    </x:row>
    <x:row r="4" ht="23" customHeight="1">
      <x:c r="A4" s="11"/>
      <x:c r="B4" s="11"/>
      <x:c r="C4" s="11"/>
      <x:c r="D4" s="11"/>
      <x:c r="E4" s="11"/>
      <x:c r="F4" s="11"/>
      <x:c r="G4" s="11"/>
      <x:c r="H4" s="11"/>
      <x:c r="I4" s="11"/>
      <x:c r="J4" s="11"/>
    </x:row>
    <x:row r="5" ht="23" customHeight="1">
      <x:c r="A5" s="3"/>
      <x:c r="B5" s="3"/>
      <x:c r="C5" s="3"/>
      <x:c r="D5" s="3"/>
      <x:c r="E5" s="3"/>
      <x:c r="F5" s="3"/>
      <x:c r="G5" s="3"/>
      <x:c r="H5" s="3"/>
      <x:c r="I5" s="3"/>
      <x:c r="J5" s="3"/>
    </x:row>
    <x:row r="6" ht="35" customHeight="1">
      <x:c r="A6" s="24" t="str">
        <x:v>Account / unit</x:v>
      </x:c>
      <x:c r="B6" s="24" t="str">
        <x:v>Role</x:v>
      </x:c>
      <x:c r="C6" s="24" t="str">
        <x:v>Person / title</x:v>
      </x:c>
      <x:c r="D6" s="24" t="str">
        <x:v>Responsibility</x:v>
      </x:c>
      <x:c r="E6" s="24" t="str">
        <x:v>Authority status</x:v>
      </x:c>
      <x:c r="F6" s="24" t="str">
        <x:v>Evidence / source</x:v>
      </x:c>
      <x:c r="G6" s="24" t="str">
        <x:v>Relationship owner</x:v>
      </x:c>
      <x:c r="H6" s="24" t="str">
        <x:v>Allowed next action</x:v>
      </x:c>
      <x:c r="I6" s="24" t="str">
        <x:v>Last discussion</x:v>
      </x:c>
      <x:c r="J6" s="24" t="str">
        <x:v>Next review</x:v>
      </x:c>
    </x:row>
    <x:row r="7" ht="62" customHeight="1">
      <x:c r="A7" s="21" t="str">
        <x:v>Example unit</x:v>
      </x:c>
      <x:c r="B7" s="21" t="str">
        <x:v>Operational owner</x:v>
      </x:c>
      <x:c r="C7" s="21"/>
      <x:c r="D7" s="21" t="str">
        <x:v>Defines workstream and baseline</x:v>
      </x:c>
      <x:c r="E7" s="21" t="str">
        <x:v>Unknown</x:v>
      </x:c>
      <x:c r="F7" s="21"/>
      <x:c r="G7" s="21"/>
      <x:c r="H7" s="21" t="str">
        <x:v>Confirm role through an allowed route</x:v>
      </x:c>
      <x:c r="I7" s="21"/>
      <x:c r="J7" s="21"/>
    </x:row>
    <x:row r="8" ht="62" customHeight="1">
      <x:c r="A8" s="21"/>
      <x:c r="B8" s="21"/>
      <x:c r="C8" s="21"/>
      <x:c r="D8" s="21"/>
      <x:c r="E8" s="21"/>
      <x:c r="F8" s="21"/>
      <x:c r="G8" s="21"/>
      <x:c r="H8" s="21"/>
      <x:c r="I8" s="21"/>
      <x:c r="J8" s="21"/>
    </x:row>
    <x:row r="9" ht="62" customHeight="1">
      <x:c r="A9" s="21"/>
      <x:c r="B9" s="21"/>
      <x:c r="C9" s="21"/>
      <x:c r="D9" s="21"/>
      <x:c r="E9" s="21"/>
      <x:c r="F9" s="21"/>
      <x:c r="G9" s="21"/>
      <x:c r="H9" s="21"/>
      <x:c r="I9" s="21"/>
      <x:c r="J9" s="21"/>
    </x:row>
    <x:row r="10" ht="62" customHeight="1">
      <x:c r="A10" s="21"/>
      <x:c r="B10" s="21"/>
      <x:c r="C10" s="21"/>
      <x:c r="D10" s="21"/>
      <x:c r="E10" s="21"/>
      <x:c r="F10" s="21"/>
      <x:c r="G10" s="21"/>
      <x:c r="H10" s="21"/>
      <x:c r="I10" s="21"/>
      <x:c r="J10" s="21"/>
    </x:row>
    <x:row r="11" ht="62" customHeight="1">
      <x:c r="A11" s="21"/>
      <x:c r="B11" s="21"/>
      <x:c r="C11" s="21"/>
      <x:c r="D11" s="21"/>
      <x:c r="E11" s="21"/>
      <x:c r="F11" s="21"/>
      <x:c r="G11" s="21"/>
      <x:c r="H11" s="21"/>
      <x:c r="I11" s="21"/>
      <x:c r="J11" s="21"/>
    </x:row>
    <x:row r="12" ht="62" customHeight="1">
      <x:c r="A12" s="21"/>
      <x:c r="B12" s="21"/>
      <x:c r="C12" s="21"/>
      <x:c r="D12" s="21"/>
      <x:c r="E12" s="21"/>
      <x:c r="F12" s="21"/>
      <x:c r="G12" s="21"/>
      <x:c r="H12" s="21"/>
      <x:c r="I12" s="21"/>
      <x:c r="J12" s="21"/>
    </x:row>
    <x:row r="13" ht="62" customHeight="1">
      <x:c r="A13" s="21"/>
      <x:c r="B13" s="21"/>
      <x:c r="C13" s="21"/>
      <x:c r="D13" s="21"/>
      <x:c r="E13" s="21"/>
      <x:c r="F13" s="21"/>
      <x:c r="G13" s="21"/>
      <x:c r="H13" s="21"/>
      <x:c r="I13" s="21"/>
      <x:c r="J13" s="21"/>
    </x:row>
    <x:row r="14" ht="62" customHeight="1">
      <x:c r="A14" s="21"/>
      <x:c r="B14" s="21"/>
      <x:c r="C14" s="21"/>
      <x:c r="D14" s="21"/>
      <x:c r="E14" s="21"/>
      <x:c r="F14" s="21"/>
      <x:c r="G14" s="21"/>
      <x:c r="H14" s="21"/>
      <x:c r="I14" s="21"/>
      <x:c r="J14" s="21"/>
    </x:row>
    <x:row r="15" ht="62" customHeight="1">
      <x:c r="A15" s="21"/>
      <x:c r="B15" s="21"/>
      <x:c r="C15" s="21"/>
      <x:c r="D15" s="21"/>
      <x:c r="E15" s="21"/>
      <x:c r="F15" s="21"/>
      <x:c r="G15" s="21"/>
      <x:c r="H15" s="21"/>
      <x:c r="I15" s="21"/>
      <x:c r="J15" s="21"/>
    </x:row>
    <x:row r="16" ht="62" customHeight="1">
      <x:c r="A16" s="21"/>
      <x:c r="B16" s="21"/>
      <x:c r="C16" s="21"/>
      <x:c r="D16" s="21"/>
      <x:c r="E16" s="21"/>
      <x:c r="F16" s="21"/>
      <x:c r="G16" s="21"/>
      <x:c r="H16" s="21"/>
      <x:c r="I16" s="21"/>
      <x:c r="J16" s="21"/>
    </x:row>
    <x:row r="17" ht="62" customHeight="1">
      <x:c r="A17" s="21"/>
      <x:c r="B17" s="21"/>
      <x:c r="C17" s="21"/>
      <x:c r="D17" s="21"/>
      <x:c r="E17" s="21"/>
      <x:c r="F17" s="21"/>
      <x:c r="G17" s="21"/>
      <x:c r="H17" s="21"/>
      <x:c r="I17" s="21"/>
      <x:c r="J17" s="21"/>
    </x:row>
    <x:row r="18" ht="62" customHeight="1">
      <x:c r="A18" s="21"/>
      <x:c r="B18" s="21"/>
      <x:c r="C18" s="21"/>
      <x:c r="D18" s="21"/>
      <x:c r="E18" s="21"/>
      <x:c r="F18" s="21"/>
      <x:c r="G18" s="21"/>
      <x:c r="H18" s="21"/>
      <x:c r="I18" s="21"/>
      <x:c r="J18" s="21"/>
    </x:row>
    <x:row r="19" ht="62" customHeight="1">
      <x:c r="A19" s="21"/>
      <x:c r="B19" s="21"/>
      <x:c r="C19" s="21"/>
      <x:c r="D19" s="21"/>
      <x:c r="E19" s="21"/>
      <x:c r="F19" s="21"/>
      <x:c r="G19" s="21"/>
      <x:c r="H19" s="21"/>
      <x:c r="I19" s="21"/>
      <x:c r="J19" s="21"/>
    </x:row>
    <x:row r="20" ht="62" customHeight="1">
      <x:c r="A20" s="21"/>
      <x:c r="B20" s="21"/>
      <x:c r="C20" s="21"/>
      <x:c r="D20" s="21"/>
      <x:c r="E20" s="21"/>
      <x:c r="F20" s="21"/>
      <x:c r="G20" s="21"/>
      <x:c r="H20" s="21"/>
      <x:c r="I20" s="21"/>
      <x:c r="J20" s="21"/>
    </x:row>
    <x:row r="21" ht="62" customHeight="1">
      <x:c r="A21" s="21"/>
      <x:c r="B21" s="21"/>
      <x:c r="C21" s="21"/>
      <x:c r="D21" s="21"/>
      <x:c r="E21" s="21"/>
      <x:c r="F21" s="21"/>
      <x:c r="G21" s="21"/>
      <x:c r="H21" s="21"/>
      <x:c r="I21" s="21"/>
      <x:c r="J21" s="21"/>
    </x:row>
    <x:row r="22" ht="62" customHeight="1">
      <x:c r="A22" s="21"/>
      <x:c r="B22" s="21"/>
      <x:c r="C22" s="21"/>
      <x:c r="D22" s="21"/>
      <x:c r="E22" s="21"/>
      <x:c r="F22" s="21"/>
      <x:c r="G22" s="21"/>
      <x:c r="H22" s="21"/>
      <x:c r="I22" s="21"/>
      <x:c r="J22" s="21"/>
    </x:row>
    <x:row r="23" ht="62" customHeight="1">
      <x:c r="A23" s="21"/>
      <x:c r="B23" s="21"/>
      <x:c r="C23" s="21"/>
      <x:c r="D23" s="21"/>
      <x:c r="E23" s="21"/>
      <x:c r="F23" s="21"/>
      <x:c r="G23" s="21"/>
      <x:c r="H23" s="21"/>
      <x:c r="I23" s="21"/>
      <x:c r="J23" s="21"/>
    </x:row>
    <x:row r="24" ht="62" customHeight="1">
      <x:c r="A24" s="21"/>
      <x:c r="B24" s="21"/>
      <x:c r="C24" s="21"/>
      <x:c r="D24" s="21"/>
      <x:c r="E24" s="21"/>
      <x:c r="F24" s="21"/>
      <x:c r="G24" s="21"/>
      <x:c r="H24" s="21"/>
      <x:c r="I24" s="21"/>
      <x:c r="J24" s="21"/>
    </x:row>
    <x:row r="25" ht="62" customHeight="1">
      <x:c r="A25" s="21"/>
      <x:c r="B25" s="21"/>
      <x:c r="C25" s="21"/>
      <x:c r="D25" s="21"/>
      <x:c r="E25" s="21"/>
      <x:c r="F25" s="21"/>
      <x:c r="G25" s="21"/>
      <x:c r="H25" s="21"/>
      <x:c r="I25" s="21"/>
      <x:c r="J25" s="21"/>
    </x:row>
    <x:row r="26" ht="62" customHeight="1">
      <x:c r="A26" s="21"/>
      <x:c r="B26" s="21"/>
      <x:c r="C26" s="21"/>
      <x:c r="D26" s="21"/>
      <x:c r="E26" s="21"/>
      <x:c r="F26" s="21"/>
      <x:c r="G26" s="21"/>
      <x:c r="H26" s="21"/>
      <x:c r="I26" s="21"/>
      <x:c r="J26" s="21"/>
    </x:row>
    <x:row r="27" ht="23" customHeight="1">
      <x:c r="A27" s="3"/>
      <x:c r="B27" s="3"/>
      <x:c r="C27" s="3"/>
      <x:c r="D27" s="3"/>
      <x:c r="E27" s="3"/>
      <x:c r="F27" s="3"/>
      <x:c r="G27" s="3"/>
      <x:c r="H27" s="3"/>
      <x:c r="I27" s="3"/>
      <x:c r="J27" s="3"/>
    </x:row>
    <x:row r="28" ht="23" customHeight="1">
      <x:c r="A28" s="3"/>
      <x:c r="B28" s="3"/>
      <x:c r="C28" s="3"/>
      <x:c r="D28" s="3"/>
      <x:c r="E28" s="3"/>
      <x:c r="F28" s="3"/>
      <x:c r="G28" s="3"/>
      <x:c r="H28" s="3"/>
      <x:c r="I28" s="3"/>
      <x:c r="J28" s="3"/>
    </x:row>
    <x:row r="29" ht="23" customHeight="1">
      <x:c r="A29" s="3"/>
      <x:c r="B29" s="3"/>
      <x:c r="C29" s="3"/>
      <x:c r="D29" s="3"/>
      <x:c r="E29" s="3"/>
      <x:c r="F29" s="3"/>
      <x:c r="G29" s="3"/>
      <x:c r="H29" s="3"/>
      <x:c r="I29" s="3"/>
      <x:c r="J29" s="3"/>
    </x:row>
  </x:sheetData>
  <x:mergeCells>
    <x:mergeCell ref="A1:J2"/>
    <x:mergeCell ref="A3:J4"/>
  </x:mergeCells>
  <x:dataValidations count="1">
    <x:dataValidation type="list" sqref="E7:E26">
      <x:formula1>"Unknown,Inferred,Confirmed"</x:formula1>
    </x:dataValidation>
  </x:dataValidations>
  <x:pageMargins left="0.7" right="0.7" top="0.75" bottom="0.75" header="0.3" footer="0.3"/>
  <x:tableParts count="1">
    <x:tablePart xmlns:r="http://schemas.openxmlformats.org/officeDocument/2006/relationships" r:id="Redcda48eb12e446c"/>
  </x:tableParts>
</x:worksheet>
</file>

<file path=xl/worksheets/sheet6.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24" customHeight="1">
      <x:c r="A1" s="7" t="str">
        <x:v>READY TO BOOK IS NOT SALES ACCEPTED</x:v>
      </x:c>
      <x:c r="B1" s="7"/>
      <x:c r="C1" s="7"/>
      <x:c r="D1" s="7"/>
      <x:c r="E1" s="7"/>
      <x:c r="F1" s="7"/>
      <x:c r="G1" s="7"/>
      <x:c r="H1" s="7"/>
    </x:row>
    <x:row r="2" ht="24" customHeight="1">
      <x:c r="A2" s="7"/>
      <x:c r="B2" s="7"/>
      <x:c r="C2" s="7"/>
      <x:c r="D2" s="7"/>
      <x:c r="E2" s="7"/>
      <x:c r="F2" s="7"/>
      <x:c r="G2" s="7"/>
      <x:c r="H2" s="7"/>
    </x:row>
    <x:row r="3" ht="23" customHeight="1">
      <x:c r="A3" s="11" t="str">
        <x:v>Eight gates before scheduling. A held meeting and sales acceptance are separate later events.</x:v>
      </x:c>
      <x:c r="B3" s="11"/>
      <x:c r="C3" s="11"/>
      <x:c r="D3" s="11"/>
      <x:c r="E3" s="11"/>
      <x:c r="F3" s="11"/>
      <x:c r="G3" s="11"/>
      <x:c r="H3" s="11"/>
    </x:row>
    <x:row r="4" ht="23" customHeight="1">
      <x:c r="A4" s="11"/>
      <x:c r="B4" s="11"/>
      <x:c r="C4" s="11"/>
      <x:c r="D4" s="11"/>
      <x:c r="E4" s="11"/>
      <x:c r="F4" s="11"/>
      <x:c r="G4" s="11"/>
      <x:c r="H4" s="11"/>
    </x:row>
    <x:row r="5" ht="23" customHeight="1">
      <x:c r="A5" s="3"/>
      <x:c r="B5" s="3"/>
      <x:c r="C5" s="3"/>
      <x:c r="D5" s="3"/>
      <x:c r="E5" s="3"/>
      <x:c r="F5" s="3"/>
      <x:c r="G5" s="3"/>
      <x:c r="H5" s="3"/>
    </x:row>
    <x:row r="6" ht="32" customHeight="1">
      <x:c r="A6" s="15" t="str">
        <x:v>Check</x:v>
      </x:c>
      <x:c r="B6" s="15"/>
      <x:c r="C6" s="15"/>
      <x:c r="D6" s="15" t="str">
        <x:v>Answer</x:v>
      </x:c>
      <x:c r="E6" s="15" t="str">
        <x:v>What a Yes requires</x:v>
      </x:c>
      <x:c r="F6" s="15"/>
      <x:c r="G6" s="15"/>
      <x:c r="H6" s="15"/>
    </x:row>
    <x:row r="7" ht="23" customHeight="1">
      <x:c r="A7" s="3"/>
      <x:c r="B7" s="3"/>
      <x:c r="C7" s="3"/>
      <x:c r="D7" s="3"/>
      <x:c r="E7" s="3"/>
      <x:c r="F7" s="3"/>
      <x:c r="G7" s="3"/>
      <x:c r="H7" s="3"/>
    </x:row>
    <x:row r="8" ht="44" customHeight="1">
      <x:c r="A8" s="18" t="str">
        <x:v>Allowed route</x:v>
      </x:c>
      <x:c r="B8" s="18"/>
      <x:c r="C8" s="18"/>
      <x:c r="D8" s="21" t="str">
        <x:v>Unknown</x:v>
      </x:c>
      <x:c r="E8" s="18" t="str">
        <x:v>Contact and proposed discussion passed applicable review.</x:v>
      </x:c>
      <x:c r="F8" s="18"/>
      <x:c r="G8" s="18"/>
      <x:c r="H8" s="18"/>
    </x:row>
    <x:row r="9" ht="44" customHeight="1">
      <x:c r="A9" s="18" t="str">
        <x:v>Workstream named</x:v>
      </x:c>
      <x:c r="B9" s="18"/>
      <x:c r="C9" s="18"/>
      <x:c r="D9" s="21" t="str">
        <x:v>Unknown</x:v>
      </x:c>
      <x:c r="E9" s="18" t="str">
        <x:v>Bounded queue, process, journey or cohort.</x:v>
      </x:c>
      <x:c r="F9" s="18"/>
      <x:c r="G9" s="18"/>
      <x:c r="H9" s="18"/>
    </x:row>
    <x:row r="10" ht="44" customHeight="1">
      <x:c r="A10" s="18" t="str">
        <x:v>Suitable participant</x:v>
      </x:c>
      <x:c r="B10" s="18"/>
      <x:c r="C10" s="18"/>
      <x:c r="D10" s="21" t="str">
        <x:v>Unknown</x:v>
      </x:c>
      <x:c r="E10" s="18" t="str">
        <x:v>Understands, owns or can route the decision.</x:v>
      </x:c>
      <x:c r="F10" s="18"/>
      <x:c r="G10" s="18"/>
      <x:c r="H10" s="18"/>
    </x:row>
    <x:row r="11" ht="44" customHeight="1">
      <x:c r="A11" s="18" t="str">
        <x:v>Buyer agreed interest</x:v>
      </x:c>
      <x:c r="B11" s="18"/>
      <x:c r="C11" s="18"/>
      <x:c r="D11" s="21" t="str">
        <x:v>Unknown</x:v>
      </x:c>
      <x:c r="E11" s="18" t="str">
        <x:v>Agreed to discuss the issue, not merely connect.</x:v>
      </x:c>
      <x:c r="F11" s="18"/>
      <x:c r="G11" s="18"/>
      <x:c r="H11" s="18"/>
    </x:row>
    <x:row r="12" ht="44" customHeight="1">
      <x:c r="A12" s="18" t="str">
        <x:v>Unit / geography clear</x:v>
      </x:c>
      <x:c r="B12" s="18"/>
      <x:c r="C12" s="18"/>
      <x:c r="D12" s="21" t="str">
        <x:v>Unknown</x:v>
      </x:c>
      <x:c r="E12" s="18" t="str">
        <x:v>Clear enough to route the discussion.</x:v>
      </x:c>
      <x:c r="F12" s="18"/>
      <x:c r="G12" s="18"/>
      <x:c r="H12" s="18"/>
    </x:row>
    <x:row r="13" ht="44" customHeight="1">
      <x:c r="A13" s="18" t="str">
        <x:v>Verified capability fit</x:v>
      </x:c>
      <x:c r="B13" s="18"/>
      <x:c r="C13" s="18"/>
      <x:c r="D13" s="21" t="str">
        <x:v>Unknown</x:v>
      </x:c>
      <x:c r="E13" s="18" t="str">
        <x:v>No known hard requirement exceeds verified ability.</x:v>
      </x:c>
      <x:c r="F13" s="18"/>
      <x:c r="G13" s="18"/>
      <x:c r="H13" s="18"/>
    </x:row>
    <x:row r="14" ht="44" customHeight="1">
      <x:c r="A14" s="18" t="str">
        <x:v>Meeting purpose agreed</x:v>
      </x:c>
      <x:c r="B14" s="18"/>
      <x:c r="C14" s="18"/>
      <x:c r="D14" s="21" t="str">
        <x:v>Unknown</x:v>
      </x:c>
      <x:c r="E14" s="18" t="str">
        <x:v>Buyer understands the topic and intended output.</x:v>
      </x:c>
      <x:c r="F14" s="18"/>
      <x:c r="G14" s="18"/>
      <x:c r="H14" s="18"/>
    </x:row>
    <x:row r="15" ht="44" customHeight="1">
      <x:c r="A15" s="18" t="str">
        <x:v>Internal owner assigned</x:v>
      </x:c>
      <x:c r="B15" s="18"/>
      <x:c r="C15" s="18"/>
      <x:c r="D15" s="21" t="str">
        <x:v>Unknown</x:v>
      </x:c>
      <x:c r="E15" s="18" t="str">
        <x:v>A seller accepts responsibility for the meeting.</x:v>
      </x:c>
      <x:c r="F15" s="18"/>
      <x:c r="G15" s="18"/>
      <x:c r="H15" s="18"/>
    </x:row>
    <x:row r="16" ht="23" customHeight="1">
      <x:c r="A16" s="3"/>
      <x:c r="B16" s="3"/>
      <x:c r="C16" s="3"/>
      <x:c r="D16" s="3"/>
      <x:c r="E16" s="3"/>
      <x:c r="F16" s="3"/>
      <x:c r="G16" s="3"/>
      <x:c r="H16" s="3"/>
    </x:row>
    <x:row r="17" ht="23" customHeight="1">
      <x:c r="A17" s="3"/>
      <x:c r="B17" s="3"/>
      <x:c r="C17" s="3"/>
      <x:c r="D17" s="3"/>
      <x:c r="E17" s="3"/>
      <x:c r="F17" s="3"/>
      <x:c r="G17" s="3"/>
      <x:c r="H17" s="3"/>
    </x:row>
    <x:row r="18" ht="23" customHeight="1">
      <x:c r="A18" s="37" t="str">
        <x:v>MEETING READINESS</x:v>
      </x:c>
      <x:c r="B18" s="37"/>
      <x:c r="C18" s="37"/>
      <x:c r="D18" s="37" t="str">
        <x:f>IF(COUNTA(D8:D15)&lt;&gt;COUNTIF(D8:D15,"Yes")+COUNTIF(D8:D15,"No")+COUNTIF(D8:D15,"Unknown"),"INVALID INPUT",IF(OR(D8="No",D13="No"),"STOP",IF(COUNTIF(D8:D15,"Yes")=8,"READY TO BOOK","HOLD")))</x:f>
        <x:v>HOLD</x:v>
      </x:c>
      <x:c r="E18" s="37"/>
      <x:c r="F18" s="37"/>
      <x:c r="G18" s="37"/>
      <x:c r="H18" s="37"/>
    </x:row>
    <x:row r="19" ht="23" customHeight="1">
      <x:c r="A19" s="37"/>
      <x:c r="B19" s="37"/>
      <x:c r="C19" s="37"/>
      <x:c r="D19" s="37"/>
      <x:c r="E19" s="37"/>
      <x:c r="F19" s="37"/>
      <x:c r="G19" s="37"/>
      <x:c r="H19" s="37"/>
    </x:row>
    <x:row r="20" ht="23" customHeight="1">
      <x:c r="A20" s="3"/>
      <x:c r="B20" s="3"/>
      <x:c r="C20" s="3"/>
      <x:c r="D20" s="3"/>
      <x:c r="E20" s="3"/>
      <x:c r="F20" s="3"/>
      <x:c r="G20" s="3"/>
      <x:c r="H20" s="3"/>
    </x:row>
    <x:row r="21" ht="23" customHeight="1">
      <x:c r="A21" s="3"/>
      <x:c r="B21" s="3"/>
      <x:c r="C21" s="3"/>
      <x:c r="D21" s="3"/>
      <x:c r="E21" s="3"/>
      <x:c r="F21" s="3"/>
      <x:c r="G21" s="3"/>
      <x:c r="H21" s="3"/>
    </x:row>
    <x:row r="22" ht="44" customHeight="1">
      <x:c r="A22" s="41" t="str">
        <x:v>STOP: allowed route or capability is No. HOLD: any other No, Unknown or blank. READY TO BOOK: all eight Yes. Invalid values are rejected by the result.</x:v>
      </x:c>
      <x:c r="B22" s="41"/>
      <x:c r="C22" s="41"/>
      <x:c r="D22" s="41"/>
      <x:c r="E22" s="41"/>
      <x:c r="F22" s="41"/>
      <x:c r="G22" s="41"/>
      <x:c r="H22" s="41"/>
    </x:row>
    <x:row r="23" ht="23" customHeight="1">
      <x:c r="A23" s="3"/>
      <x:c r="B23" s="3"/>
      <x:c r="C23" s="3"/>
      <x:c r="D23" s="3"/>
      <x:c r="E23" s="3"/>
      <x:c r="F23" s="3"/>
      <x:c r="G23" s="3"/>
      <x:c r="H23" s="3"/>
    </x:row>
    <x:row r="24" ht="44" customHeight="1">
      <x:c r="A24" s="41" t="str">
        <x:v>Do not require a fully approved budget for useful early discovery. Do require a real purpose. Record held and accepted status separately after the discussion.</x:v>
      </x:c>
      <x:c r="B24" s="41"/>
      <x:c r="C24" s="41"/>
      <x:c r="D24" s="41"/>
      <x:c r="E24" s="41"/>
      <x:c r="F24" s="41"/>
      <x:c r="G24" s="41"/>
      <x:c r="H24" s="41"/>
    </x:row>
    <x:row r="25" ht="23" customHeight="1">
      <x:c r="A25" s="3"/>
      <x:c r="B25" s="3"/>
      <x:c r="C25" s="3"/>
      <x:c r="D25" s="3"/>
      <x:c r="E25" s="3"/>
      <x:c r="F25" s="3"/>
      <x:c r="G25" s="3"/>
      <x:c r="H25" s="3"/>
    </x:row>
    <x:row r="26" ht="23" customHeight="1">
      <x:c r="A26" s="3"/>
      <x:c r="B26" s="3"/>
      <x:c r="C26" s="3"/>
      <x:c r="D26" s="3"/>
      <x:c r="E26" s="3"/>
      <x:c r="F26" s="3"/>
      <x:c r="G26" s="3"/>
      <x:c r="H26" s="3"/>
    </x:row>
    <x:row r="27" ht="23" customHeight="1">
      <x:c r="A27" s="3"/>
      <x:c r="B27" s="3"/>
      <x:c r="C27" s="3"/>
      <x:c r="D27" s="3"/>
      <x:c r="E27" s="3"/>
      <x:c r="F27" s="3"/>
      <x:c r="G27" s="3"/>
      <x:c r="H27" s="3"/>
    </x:row>
  </x:sheetData>
  <x:mergeCells>
    <x:mergeCell ref="A1:H2"/>
    <x:mergeCell ref="A3:H4"/>
    <x:mergeCell ref="A6:C6"/>
    <x:mergeCell ref="E6:H6"/>
    <x:mergeCell ref="A8:C8"/>
    <x:mergeCell ref="E8:H8"/>
    <x:mergeCell ref="A9:C9"/>
    <x:mergeCell ref="E9:H9"/>
    <x:mergeCell ref="A10:C10"/>
    <x:mergeCell ref="E10:H10"/>
    <x:mergeCell ref="A11:C11"/>
    <x:mergeCell ref="E11:H11"/>
    <x:mergeCell ref="A12:C12"/>
    <x:mergeCell ref="E12:H12"/>
    <x:mergeCell ref="A13:C13"/>
    <x:mergeCell ref="E13:H13"/>
    <x:mergeCell ref="A14:C14"/>
    <x:mergeCell ref="E14:H14"/>
    <x:mergeCell ref="A15:C15"/>
    <x:mergeCell ref="E15:H15"/>
    <x:mergeCell ref="A18:C19"/>
    <x:mergeCell ref="D18:H19"/>
    <x:mergeCell ref="A22:H22"/>
    <x:mergeCell ref="A24:H24"/>
  </x:mergeCells>
  <x:dataValidations count="1">
    <x:dataValidation type="list" sqref="D8:D15">
      <x:formula1>"Yes,No,Unknown"</x:formula1>
    </x:dataValidation>
  </x:dataValidations>
  <x:pageMargins left="0.7" right="0.7" top="0.75" bottom="0.75" header="0.3" footer="0.3"/>
</x:worksheet>
</file>

<file path=xl/worksheets/sheet7.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15" hidden="0" customWidth="1"/>
    <x:col min="2" max="2" width="15"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s>
  <x:sheetData>
    <x:row r="1" ht="24" customHeight="1">
      <x:c r="A1" s="7" t="str">
        <x:v>DISCOVERY TO NEXT DECISION</x:v>
      </x:c>
      <x:c r="B1" s="7"/>
      <x:c r="C1" s="7"/>
      <x:c r="D1" s="7"/>
      <x:c r="E1" s="7"/>
      <x:c r="F1" s="7"/>
      <x:c r="G1" s="7"/>
      <x:c r="H1" s="7"/>
    </x:row>
    <x:row r="2" ht="24" customHeight="1">
      <x:c r="A2" s="7"/>
      <x:c r="B2" s="7"/>
      <x:c r="C2" s="7"/>
      <x:c r="D2" s="7"/>
      <x:c r="E2" s="7"/>
      <x:c r="F2" s="7"/>
      <x:c r="G2" s="7"/>
      <x:c r="H2" s="7"/>
    </x:row>
    <x:row r="3" ht="23" customHeight="1">
      <x:c r="A3" s="11" t="str">
        <x:v>Do not log sensitive customer records. Record facts, sources, permissions and commitments.</x:v>
      </x:c>
      <x:c r="B3" s="11"/>
      <x:c r="C3" s="11"/>
      <x:c r="D3" s="11"/>
      <x:c r="E3" s="11"/>
      <x:c r="F3" s="11"/>
      <x:c r="G3" s="11"/>
      <x:c r="H3" s="11"/>
    </x:row>
    <x:row r="4" ht="23" customHeight="1">
      <x:c r="A4" s="11"/>
      <x:c r="B4" s="11"/>
      <x:c r="C4" s="11"/>
      <x:c r="D4" s="11"/>
      <x:c r="E4" s="11"/>
      <x:c r="F4" s="11"/>
      <x:c r="G4" s="11"/>
      <x:c r="H4" s="11"/>
    </x:row>
    <x:row r="5" ht="23" customHeight="1">
      <x:c r="A5" s="3"/>
      <x:c r="B5" s="3"/>
      <x:c r="C5" s="3"/>
      <x:c r="D5" s="3"/>
      <x:c r="E5" s="3"/>
      <x:c r="F5" s="3"/>
      <x:c r="G5" s="3"/>
      <x:c r="H5" s="3"/>
    </x:row>
    <x:row r="6" ht="30" customHeight="1">
      <x:c r="A6" s="15" t="str">
        <x:v>Field</x:v>
      </x:c>
      <x:c r="B6" s="15"/>
      <x:c r="C6" s="15" t="str">
        <x:v>Your input</x:v>
      </x:c>
      <x:c r="D6" s="15"/>
      <x:c r="E6" s="15"/>
      <x:c r="F6" s="15" t="str">
        <x:v>Completion rule</x:v>
      </x:c>
      <x:c r="G6" s="15"/>
      <x:c r="H6" s="15"/>
    </x:row>
    <x:row r="7" ht="49" customHeight="1">
      <x:c r="A7" s="18" t="str">
        <x:v>Account / unit / owner</x:v>
      </x:c>
      <x:c r="B7" s="18"/>
      <x:c r="C7" s="21"/>
      <x:c r="D7" s="21"/>
      <x:c r="E7" s="21"/>
      <x:c r="F7" s="18" t="str">
        <x:v>Link the workstream record.</x:v>
      </x:c>
      <x:c r="G7" s="18"/>
      <x:c r="H7" s="18"/>
    </x:row>
    <x:row r="8" ht="49" customHeight="1">
      <x:c r="A8" s="18" t="str">
        <x:v>Buyer-stated decision</x:v>
      </x:c>
      <x:c r="B8" s="18"/>
      <x:c r="C8" s="21"/>
      <x:c r="D8" s="21"/>
      <x:c r="E8" s="21"/>
      <x:c r="F8" s="18" t="str">
        <x:v>Use their words; avoid inferred urgency.</x:v>
      </x:c>
      <x:c r="G8" s="18"/>
      <x:c r="H8" s="18"/>
    </x:row>
    <x:row r="9" ht="49" customHeight="1">
      <x:c r="A9" s="18" t="str">
        <x:v>Current process</x:v>
      </x:c>
      <x:c r="B9" s="18"/>
      <x:c r="C9" s="21"/>
      <x:c r="D9" s="21"/>
      <x:c r="E9" s="21"/>
      <x:c r="F9" s="18" t="str">
        <x:v>Intake, systems, handoffs and exceptions.</x:v>
      </x:c>
      <x:c r="G9" s="18"/>
      <x:c r="H9" s="18"/>
    </x:row>
    <x:row r="10" ht="49" customHeight="1">
      <x:c r="A10" s="18" t="str">
        <x:v>Confirmed workload</x:v>
      </x:c>
      <x:c r="B10" s="18"/>
      <x:c r="C10" s="21"/>
      <x:c r="D10" s="21"/>
      <x:c r="E10" s="21"/>
      <x:c r="F10" s="18" t="str">
        <x:v>Volume, period, denominator and data owner.</x:v>
      </x:c>
      <x:c r="G10" s="18"/>
      <x:c r="H10" s="18"/>
    </x:row>
    <x:row r="11" ht="49" customHeight="1">
      <x:c r="A11" s="18" t="str">
        <x:v>Outcome to change</x:v>
      </x:c>
      <x:c r="B11" s="18"/>
      <x:c r="C11" s="21"/>
      <x:c r="D11" s="21"/>
      <x:c r="E11" s="21"/>
      <x:c r="F11" s="18" t="str">
        <x:v>Verified completion or next-step outcome.</x:v>
      </x:c>
      <x:c r="G11" s="18"/>
      <x:c r="H11" s="18"/>
    </x:row>
    <x:row r="12" ht="49" customHeight="1">
      <x:c r="A12" s="18" t="str">
        <x:v>Explicit exclusions</x:v>
      </x:c>
      <x:c r="B12" s="18"/>
      <x:c r="C12" s="21"/>
      <x:c r="D12" s="21"/>
      <x:c r="E12" s="21"/>
      <x:c r="F12" s="18" t="str">
        <x:v>What stays internal or outside scope.</x:v>
      </x:c>
      <x:c r="G12" s="18"/>
      <x:c r="H12" s="18"/>
    </x:row>
    <x:row r="13" ht="49" customHeight="1">
      <x:c r="A13" s="18" t="str">
        <x:v>Systems / permissions</x:v>
      </x:c>
      <x:c r="B13" s="18"/>
      <x:c r="C13" s="21"/>
      <x:c r="D13" s="21"/>
      <x:c r="E13" s="21"/>
      <x:c r="F13" s="18" t="str">
        <x:v>High-level first; no credentials here.</x:v>
      </x:c>
      <x:c r="G13" s="18"/>
      <x:c r="H13" s="18"/>
    </x:row>
    <x:row r="14" ht="49" customHeight="1">
      <x:c r="A14" s="18" t="str">
        <x:v>Operational owner</x:v>
      </x:c>
      <x:c r="B14" s="18"/>
      <x:c r="C14" s="21"/>
      <x:c r="D14" s="21"/>
      <x:c r="E14" s="21"/>
      <x:c r="F14" s="18" t="str">
        <x:v>Who is accountable after launch?</x:v>
      </x:c>
      <x:c r="G14" s="18"/>
      <x:c r="H14" s="18"/>
    </x:row>
    <x:row r="15" ht="49" customHeight="1">
      <x:c r="A15" s="18" t="str">
        <x:v>Approval / sourcing route</x:v>
      </x:c>
      <x:c r="B15" s="18"/>
      <x:c r="C15" s="21"/>
      <x:c r="D15" s="21"/>
      <x:c r="E15" s="21"/>
      <x:c r="F15" s="18" t="str">
        <x:v>Budget, technical, risk and procurement.</x:v>
      </x:c>
      <x:c r="G15" s="18"/>
      <x:c r="H15" s="18"/>
    </x:row>
    <x:row r="16" ht="49" customHeight="1">
      <x:c r="A16" s="18" t="str">
        <x:v>Commercial horizon</x:v>
      </x:c>
      <x:c r="B16" s="18"/>
      <x:c r="C16" s="21"/>
      <x:c r="D16" s="21"/>
      <x:c r="E16" s="21"/>
      <x:c r="F16" s="18" t="str">
        <x:v>First purchasable scope; expansion separately.</x:v>
      </x:c>
      <x:c r="G16" s="18"/>
      <x:c r="H16" s="18"/>
    </x:row>
    <x:row r="17" ht="49" customHeight="1">
      <x:c r="A17" s="18" t="str">
        <x:v>Unknown that can reverse fit</x:v>
      </x:c>
      <x:c r="B17" s="18"/>
      <x:c r="C17" s="21"/>
      <x:c r="D17" s="21"/>
      <x:c r="E17" s="21"/>
      <x:c r="F17" s="18" t="str">
        <x:v>Obtain only decision-relevant evidence.</x:v>
      </x:c>
      <x:c r="G17" s="18"/>
      <x:c r="H17" s="18"/>
    </x:row>
    <x:row r="18" ht="49" customHeight="1">
      <x:c r="A18" s="18" t="str">
        <x:v>Promised deliverable</x:v>
      </x:c>
      <x:c r="B18" s="18"/>
      <x:c r="C18" s="21"/>
      <x:c r="D18" s="21"/>
      <x:c r="E18" s="21"/>
      <x:c r="F18" s="18" t="str">
        <x:v>Name scope and what is not included.</x:v>
      </x:c>
      <x:c r="G18" s="18"/>
      <x:c r="H18" s="18"/>
    </x:row>
    <x:row r="19" ht="49" customHeight="1">
      <x:c r="A19" s="18" t="str">
        <x:v>Next decision / date</x:v>
      </x:c>
      <x:c r="B19" s="18"/>
      <x:c r="C19" s="21"/>
      <x:c r="D19" s="21"/>
      <x:c r="E19" s="21"/>
      <x:c r="F19" s="18" t="str">
        <x:v>Buyer-agreed next step.</x:v>
      </x:c>
      <x:c r="G19" s="18"/>
      <x:c r="H19" s="18"/>
    </x:row>
    <x:row r="20" ht="49" customHeight="1">
      <x:c r="A20" s="18" t="str">
        <x:v>Owner / expert hours cap</x:v>
      </x:c>
      <x:c r="B20" s="18"/>
      <x:c r="C20" s="21"/>
      <x:c r="D20" s="21"/>
      <x:c r="E20" s="21"/>
      <x:c r="F20" s="18" t="str">
        <x:v>Receiving seller and specialist capacity.</x:v>
      </x:c>
      <x:c r="G20" s="18"/>
      <x:c r="H20" s="18"/>
    </x:row>
    <x:row r="21" ht="49" customHeight="1">
      <x:c r="A21" s="18" t="str">
        <x:v>Acceptance after held call</x:v>
      </x:c>
      <x:c r="B21" s="18"/>
      <x:c r="C21" s="21"/>
      <x:c r="D21" s="21"/>
      <x:c r="E21" s="21"/>
      <x:c r="F21" s="18" t="str">
        <x:v>Apply agreed rules, not ready-to-book result.</x:v>
      </x:c>
      <x:c r="G21" s="18"/>
      <x:c r="H21" s="18"/>
    </x:row>
    <x:row r="22" ht="23" customHeight="1">
      <x:c r="A22" s="3"/>
      <x:c r="B22" s="3"/>
      <x:c r="C22" s="3"/>
      <x:c r="D22" s="3"/>
      <x:c r="E22" s="3"/>
      <x:c r="F22" s="3"/>
      <x:c r="G22" s="3"/>
      <x:c r="H22" s="3"/>
    </x:row>
    <x:row r="23" ht="23" customHeight="1">
      <x:c r="A23" s="3"/>
      <x:c r="B23" s="3"/>
      <x:c r="C23" s="3"/>
      <x:c r="D23" s="3"/>
      <x:c r="E23" s="3"/>
      <x:c r="F23" s="3"/>
      <x:c r="G23" s="3"/>
      <x:c r="H23" s="3"/>
    </x:row>
    <x:row r="24" ht="23" customHeight="1">
      <x:c r="A24" s="3"/>
      <x:c r="B24" s="3"/>
      <x:c r="C24" s="3"/>
      <x:c r="D24" s="3"/>
      <x:c r="E24" s="3"/>
      <x:c r="F24" s="3"/>
      <x:c r="G24" s="3"/>
      <x:c r="H24" s="3"/>
    </x:row>
    <x:row r="25" ht="23" customHeight="1">
      <x:c r="A25" s="3"/>
      <x:c r="B25" s="3"/>
      <x:c r="C25" s="3"/>
      <x:c r="D25" s="3"/>
      <x:c r="E25" s="3"/>
      <x:c r="F25" s="3"/>
      <x:c r="G25" s="3"/>
      <x:c r="H25" s="3"/>
    </x:row>
  </x:sheetData>
  <x:mergeCells>
    <x:mergeCell ref="A1:H2"/>
    <x:mergeCell ref="A3:H4"/>
    <x:mergeCell ref="A6:B6"/>
    <x:mergeCell ref="C6:E6"/>
    <x:mergeCell ref="F6:H6"/>
    <x:mergeCell ref="A7:B7"/>
    <x:mergeCell ref="C7:E7"/>
    <x:mergeCell ref="F7:H7"/>
    <x:mergeCell ref="A8:B8"/>
    <x:mergeCell ref="C8:E8"/>
    <x:mergeCell ref="F8:H8"/>
    <x:mergeCell ref="A9:B9"/>
    <x:mergeCell ref="C9:E9"/>
    <x:mergeCell ref="F9:H9"/>
    <x:mergeCell ref="A10:B10"/>
    <x:mergeCell ref="C10:E10"/>
    <x:mergeCell ref="F10:H10"/>
    <x:mergeCell ref="A11:B11"/>
    <x:mergeCell ref="C11:E11"/>
    <x:mergeCell ref="F11:H11"/>
    <x:mergeCell ref="A12:B12"/>
    <x:mergeCell ref="C12:E12"/>
    <x:mergeCell ref="F12:H12"/>
    <x:mergeCell ref="A13:B13"/>
    <x:mergeCell ref="C13:E13"/>
    <x:mergeCell ref="F13:H13"/>
    <x:mergeCell ref="A14:B14"/>
    <x:mergeCell ref="C14:E14"/>
    <x:mergeCell ref="F14:H14"/>
    <x:mergeCell ref="A15:B15"/>
    <x:mergeCell ref="C15:E15"/>
    <x:mergeCell ref="F15:H15"/>
    <x:mergeCell ref="A16:B16"/>
    <x:mergeCell ref="C16:E16"/>
    <x:mergeCell ref="F16:H16"/>
    <x:mergeCell ref="A17:B17"/>
    <x:mergeCell ref="C17:E17"/>
    <x:mergeCell ref="F17:H17"/>
    <x:mergeCell ref="A18:B18"/>
    <x:mergeCell ref="C18:E18"/>
    <x:mergeCell ref="F18:H18"/>
    <x:mergeCell ref="A19:B19"/>
    <x:mergeCell ref="C19:E19"/>
    <x:mergeCell ref="F19:H19"/>
    <x:mergeCell ref="A20:B20"/>
    <x:mergeCell ref="C20:E20"/>
    <x:mergeCell ref="F20:H20"/>
    <x:mergeCell ref="A21:B21"/>
    <x:mergeCell ref="C21:E21"/>
    <x:mergeCell ref="F21:H21"/>
  </x:mergeCells>
  <x:pageMargins left="0.7" right="0.7" top="0.75" bottom="0.75" header="0.3" footer="0.3"/>
</x:worksheet>
</file>

<file path=xl/worksheets/sheet8.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12" hidden="0" customWidth="1"/>
    <x:col min="2" max="2" width="32" hidden="0" customWidth="1"/>
    <x:col min="3" max="3" width="37" hidden="0" customWidth="1"/>
    <x:col min="4" max="4" width="43" hidden="0" customWidth="1"/>
    <x:col min="5" max="5" width="34" hidden="0" customWidth="1"/>
    <x:col min="6" max="6" width="46" hidden="0" customWidth="1"/>
  </x:cols>
  <x:sheetData>
    <x:row r="1" ht="24" customHeight="1">
      <x:c r="A1" s="7" t="str">
        <x:v>EIGHT CONTRACT-ENTRY PLAYS</x:v>
      </x:c>
      <x:c r="B1" s="7"/>
      <x:c r="C1" s="7"/>
      <x:c r="D1" s="7"/>
      <x:c r="E1" s="7"/>
      <x:c r="F1" s="7"/>
    </x:row>
    <x:row r="2" ht="24" customHeight="1">
      <x:c r="A2" s="7"/>
      <x:c r="B2" s="7"/>
      <x:c r="C2" s="7"/>
      <x:c r="D2" s="7"/>
      <x:c r="E2" s="7"/>
      <x:c r="F2" s="7"/>
    </x:row>
    <x:row r="3" ht="23" customHeight="1">
      <x:c r="A3" s="11" t="str">
        <x:v>Reference library. Select one decision and prepare the matching asset before offering it.</x:v>
      </x:c>
      <x:c r="B3" s="11"/>
      <x:c r="C3" s="11"/>
      <x:c r="D3" s="11"/>
      <x:c r="E3" s="11"/>
      <x:c r="F3" s="11"/>
    </x:row>
    <x:row r="4" ht="23" customHeight="1">
      <x:c r="A4" s="11"/>
      <x:c r="B4" s="11"/>
      <x:c r="C4" s="11"/>
      <x:c r="D4" s="11"/>
      <x:c r="E4" s="11"/>
      <x:c r="F4" s="11"/>
    </x:row>
    <x:row r="5" ht="23" customHeight="1">
      <x:c r="A5" s="3"/>
      <x:c r="B5" s="3"/>
      <x:c r="C5" s="3"/>
      <x:c r="D5" s="3"/>
      <x:c r="E5" s="3"/>
      <x:c r="F5" s="3"/>
    </x:row>
    <x:row r="6" ht="35" customHeight="1">
      <x:c r="A6" s="24" t="str">
        <x:v>Play</x:v>
      </x:c>
      <x:c r="B6" s="24" t="str">
        <x:v>Workstream</x:v>
      </x:c>
      <x:c r="C6" s="24" t="str">
        <x:v>Buying group</x:v>
      </x:c>
      <x:c r="D6" s="24" t="str">
        <x:v>Decision to earn</x:v>
      </x:c>
      <x:c r="E6" s="24" t="str">
        <x:v>First asset</x:v>
      </x:c>
      <x:c r="F6" s="24" t="str">
        <x:v>Hard reason to hold or stop</x:v>
      </x:c>
    </x:row>
    <x:row r="7" ht="84" customHeight="1">
      <x:c r="A7" s="31" t="str">
        <x:v>1</x:v>
      </x:c>
      <x:c r="B7" s="31" t="str">
        <x:v>Care renewal / carve-out</x:v>
      </x:c>
      <x:c r="C7" s="31" t="str">
        <x:v>Operations + vendor management</x:v>
      </x:c>
      <x:c r="D7" s="31" t="str">
        <x:v>Keep, extend, supplement or replace one queue</x:v>
      </x:c>
      <x:c r="E7" s="31" t="str">
        <x:v>Queue / transition brief</x:v>
      </x:c>
      <x:c r="F7" s="31" t="str">
        <x:v>No safe capability, access or cutover route</x:v>
      </x:c>
    </x:row>
    <x:row r="8" ht="84" customHeight="1">
      <x:c r="A8" s="31" t="str">
        <x:v>2</x:v>
      </x:c>
      <x:c r="B8" s="31" t="str">
        <x:v>AI self-service</x:v>
      </x:c>
      <x:c r="C8" s="31" t="str">
        <x:v>Journey + AI + operating owner</x:v>
      </x:c>
      <x:c r="D8" s="31" t="str">
        <x:v>Approve one task and human fallback</x:v>
      </x:c>
      <x:c r="E8" s="31" t="str">
        <x:v>Resolution-boundary map</x:v>
      </x:c>
      <x:c r="F8" s="31" t="str">
        <x:v>No verified outcome, permissions or accountable operator</x:v>
      </x:c>
    </x:row>
    <x:row r="9" ht="84" customHeight="1">
      <x:c r="A9" s="31" t="str">
        <x:v>3</x:v>
      </x:c>
      <x:c r="B9" s="31" t="str">
        <x:v>Agent assist / quality</x:v>
      </x:c>
      <x:c r="C9" s="31" t="str">
        <x:v>Operations + knowledge + quality</x:v>
      </x:c>
      <x:c r="D9" s="31" t="str">
        <x:v>Test the full workflow, including corrections</x:v>
      </x:c>
      <x:c r="E9" s="31" t="str">
        <x:v>Workflow-friction review</x:v>
      </x:c>
      <x:c r="F9" s="31" t="str">
        <x:v>No reliable knowledge or quality review</x:v>
      </x:c>
    </x:row>
    <x:row r="10" ht="84" customHeight="1">
      <x:c r="A10" s="31" t="str">
        <x:v>4</x:v>
      </x:c>
      <x:c r="B10" s="31" t="str">
        <x:v>Experience / platform + run</x:v>
      </x:c>
      <x:c r="C10" s="31" t="str">
        <x:v>Experience + platform + service owner</x:v>
      </x:c>
      <x:c r="D10" s="31" t="str">
        <x:v>Fix, build, integrate or operate a journey</x:v>
      </x:c>
      <x:c r="E10" s="31" t="str">
        <x:v>Journey-to-operation brief</x:v>
      </x:c>
      <x:c r="F10" s="31" t="str">
        <x:v>No acceptance owner or post-launch responsibility</x:v>
      </x:c>
    </x:row>
    <x:row r="11" ht="84" customHeight="1">
      <x:c r="A11" s="31" t="str">
        <x:v>5</x:v>
      </x:c>
      <x:c r="B11" s="31" t="str">
        <x:v>Revenue / renewals / channel</x:v>
      </x:c>
      <x:c r="C11" s="31" t="str">
        <x:v>Revenue + operations + account owner</x:v>
      </x:c>
      <x:c r="D11" s="31" t="str">
        <x:v>Define one segment and attribution</x:v>
      </x:c>
      <x:c r="E11" s="31" t="str">
        <x:v>Coverage-and-attribution brief</x:v>
      </x:c>
      <x:c r="F11" s="31" t="str">
        <x:v>No accepted handoff, data route or ownership</x:v>
      </x:c>
    </x:row>
    <x:row r="12" ht="84" customHeight="1">
      <x:c r="A12" s="31" t="str">
        <x:v>6</x:v>
      </x:c>
      <x:c r="B12" s="31" t="str">
        <x:v>Trust / identity / casework</x:v>
      </x:c>
      <x:c r="C12" s="31" t="str">
        <x:v>Policy + risk + operations</x:v>
      </x:c>
      <x:c r="D12" s="31" t="str">
        <x:v>Operate one controlled queue</x:v>
      </x:c>
      <x:c r="E12" s="31" t="str">
        <x:v>Queue-control map</x:v>
      </x:c>
      <x:c r="F12" s="31" t="str">
        <x:v>Undefined policy or unsupported restricted work</x:v>
      </x:c>
    </x:row>
    <x:row r="13" ht="84" customHeight="1">
      <x:c r="A13" s="31" t="str">
        <x:v>7</x:v>
      </x:c>
      <x:c r="B13" s="31" t="str">
        <x:v>AI data / evaluation</x:v>
      </x:c>
      <x:c r="C13" s="31" t="str">
        <x:v>AI product + evaluation + data owner</x:v>
      </x:c>
      <x:c r="D13" s="31" t="str">
        <x:v>Produce evidence for a release decision</x:v>
      </x:c>
      <x:c r="E13" s="31" t="str">
        <x:v>Evaluation-coverage brief</x:v>
      </x:c>
      <x:c r="F13" s="31" t="str">
        <x:v>No data rights, rubric or valid evaluation route</x:v>
      </x:c>
    </x:row>
    <x:row r="14" ht="84" customHeight="1">
      <x:c r="A14" s="31" t="str">
        <x:v>8</x:v>
      </x:c>
      <x:c r="B14" s="31" t="str">
        <x:v>Finance / exceptions</x:v>
      </x:c>
      <x:c r="C14" s="31" t="str">
        <x:v>Finance + service + process owner</x:v>
      </x:c>
      <x:c r="D14" s="31" t="str">
        <x:v>Resolve one cross-team exception loop</x:v>
      </x:c>
      <x:c r="E14" s="31" t="str">
        <x:v>Exception-flow brief</x:v>
      </x:c>
      <x:c r="F14" s="31" t="str">
        <x:v>No reconciliation or transaction authority</x:v>
      </x:c>
    </x:row>
    <x:row r="15" ht="23" customHeight="1">
      <x:c r="A15" s="3"/>
      <x:c r="B15" s="3"/>
      <x:c r="C15" s="3"/>
      <x:c r="D15" s="3"/>
      <x:c r="E15" s="3"/>
      <x:c r="F15" s="3"/>
    </x:row>
    <x:row r="16" ht="23" customHeight="1">
      <x:c r="A16" s="3"/>
      <x:c r="B16" s="3"/>
      <x:c r="C16" s="3"/>
      <x:c r="D16" s="3"/>
      <x:c r="E16" s="3"/>
      <x:c r="F16" s="3"/>
    </x:row>
    <x:row r="17" ht="23" customHeight="1">
      <x:c r="A17" s="3"/>
      <x:c r="B17" s="3"/>
      <x:c r="C17" s="3"/>
      <x:c r="D17" s="3"/>
      <x:c r="E17" s="3"/>
      <x:c r="F17" s="3"/>
    </x:row>
  </x:sheetData>
  <x:mergeCells>
    <x:mergeCell ref="A1:F2"/>
    <x:mergeCell ref="A3:F4"/>
  </x:mergeCells>
  <x:pageMargins left="0.7" right="0.7" top="0.75" bottom="0.75" header="0.3" footer="0.3"/>
  <x:tableParts count="1">
    <x:tablePart xmlns:r="http://schemas.openxmlformats.org/officeDocument/2006/relationships" r:id="Rec1d602d4add4d0e"/>
  </x:tableParts>
</x:worksheet>
</file>

<file path=xl/worksheets/sheet9.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15" hidden="0" customWidth="1"/>
    <x:col min="2" max="2" width="15"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s>
  <x:sheetData>
    <x:row r="1" ht="24" customHeight="1">
      <x:c r="A1" s="7" t="str">
        <x:v>PILOT CHARTER</x:v>
      </x:c>
      <x:c r="B1" s="7"/>
      <x:c r="C1" s="7"/>
      <x:c r="D1" s="7"/>
      <x:c r="E1" s="7"/>
      <x:c r="F1" s="7"/>
      <x:c r="G1" s="7"/>
      <x:c r="H1" s="7"/>
    </x:row>
    <x:row r="2" ht="24" customHeight="1">
      <x:c r="A2" s="7"/>
      <x:c r="B2" s="7"/>
      <x:c r="C2" s="7"/>
      <x:c r="D2" s="7"/>
      <x:c r="E2" s="7"/>
      <x:c r="F2" s="7"/>
      <x:c r="G2" s="7"/>
      <x:c r="H2" s="7"/>
    </x:row>
    <x:row r="3" ht="23" customHeight="1">
      <x:c r="A3" s="11" t="str">
        <x:v>A bounded test of a buying decision, not an open-ended free production service.</x:v>
      </x:c>
      <x:c r="B3" s="11"/>
      <x:c r="C3" s="11"/>
      <x:c r="D3" s="11"/>
      <x:c r="E3" s="11"/>
      <x:c r="F3" s="11"/>
      <x:c r="G3" s="11"/>
      <x:c r="H3" s="11"/>
    </x:row>
    <x:row r="4" ht="23" customHeight="1">
      <x:c r="A4" s="11"/>
      <x:c r="B4" s="11"/>
      <x:c r="C4" s="11"/>
      <x:c r="D4" s="11"/>
      <x:c r="E4" s="11"/>
      <x:c r="F4" s="11"/>
      <x:c r="G4" s="11"/>
      <x:c r="H4" s="11"/>
    </x:row>
    <x:row r="5" ht="23" customHeight="1">
      <x:c r="A5" s="3"/>
      <x:c r="B5" s="3"/>
      <x:c r="C5" s="3"/>
      <x:c r="D5" s="3"/>
      <x:c r="E5" s="3"/>
      <x:c r="F5" s="3"/>
      <x:c r="G5" s="3"/>
      <x:c r="H5" s="3"/>
    </x:row>
    <x:row r="6" ht="30" customHeight="1">
      <x:c r="A6" s="15" t="str">
        <x:v>Field</x:v>
      </x:c>
      <x:c r="B6" s="15"/>
      <x:c r="C6" s="15" t="str">
        <x:v>Your input</x:v>
      </x:c>
      <x:c r="D6" s="15"/>
      <x:c r="E6" s="15"/>
      <x:c r="F6" s="15" t="str">
        <x:v>Completion rule</x:v>
      </x:c>
      <x:c r="G6" s="15"/>
      <x:c r="H6" s="15"/>
    </x:row>
    <x:row r="7" ht="49" customHeight="1">
      <x:c r="A7" s="18" t="str">
        <x:v>Buyer decision</x:v>
      </x:c>
      <x:c r="B7" s="18"/>
      <x:c r="C7" s="21"/>
      <x:c r="D7" s="21"/>
      <x:c r="E7" s="21"/>
      <x:c r="F7" s="18" t="str">
        <x:v>What will this test approve, reject or change?</x:v>
      </x:c>
      <x:c r="G7" s="18"/>
      <x:c r="H7" s="18"/>
    </x:row>
    <x:row r="8" ht="49" customHeight="1">
      <x:c r="A8" s="18" t="str">
        <x:v>Task / cohort / exclusions</x:v>
      </x:c>
      <x:c r="B8" s="18"/>
      <x:c r="C8" s="21"/>
      <x:c r="D8" s="21"/>
      <x:c r="E8" s="21"/>
      <x:c r="F8" s="18" t="str">
        <x:v>Bounded workflow, population and geography.</x:v>
      </x:c>
      <x:c r="G8" s="18"/>
      <x:c r="H8" s="18"/>
    </x:row>
    <x:row r="9" ht="49" customHeight="1">
      <x:c r="A9" s="18" t="str">
        <x:v>Baseline and source</x:v>
      </x:c>
      <x:c r="B9" s="18"/>
      <x:c r="C9" s="21"/>
      <x:c r="D9" s="21"/>
      <x:c r="E9" s="21"/>
      <x:c r="F9" s="18" t="str">
        <x:v>Date, denominator, owner and case mix.</x:v>
      </x:c>
      <x:c r="G9" s="18"/>
      <x:c r="H9" s="18"/>
    </x:row>
    <x:row r="10" ht="49" customHeight="1">
      <x:c r="A10" s="18" t="str">
        <x:v>Intervention</x:v>
      </x:c>
      <x:c r="B10" s="18"/>
      <x:c r="C10" s="21"/>
      <x:c r="D10" s="21"/>
      <x:c r="E10" s="21"/>
      <x:c r="F10" s="18" t="str">
        <x:v>One specific process or technology change.</x:v>
      </x:c>
      <x:c r="G10" s="18"/>
      <x:c r="H10" s="18"/>
    </x:row>
    <x:row r="11" ht="49" customHeight="1">
      <x:c r="A11" s="18" t="str">
        <x:v>Evaluation / comparison</x:v>
      </x:c>
      <x:c r="B11" s="18"/>
      <x:c r="C11" s="21"/>
      <x:c r="D11" s="21"/>
      <x:c r="E11" s="21"/>
      <x:c r="F11" s="18" t="str">
        <x:v>Representative exposure and a justified comparison.</x:v>
      </x:c>
      <x:c r="G11" s="18"/>
      <x:c r="H11" s="18"/>
    </x:row>
    <x:row r="12" ht="49" customHeight="1">
      <x:c r="A12" s="18" t="str">
        <x:v>Outcome / acceptance</x:v>
      </x:c>
      <x:c r="B12" s="18"/>
      <x:c r="C12" s="21"/>
      <x:c r="D12" s="21"/>
      <x:c r="E12" s="21"/>
      <x:c r="F12" s="18" t="str">
        <x:v>Numerator, denominator, threshold and approver.</x:v>
      </x:c>
      <x:c r="G12" s="18"/>
      <x:c r="H12" s="18"/>
    </x:row>
    <x:row r="13" ht="49" customHeight="1">
      <x:c r="A13" s="18" t="str">
        <x:v>Quality / safety limits</x:v>
      </x:c>
      <x:c r="B13" s="18"/>
      <x:c r="C13" s="21"/>
      <x:c r="D13" s="21"/>
      <x:c r="E13" s="21"/>
      <x:c r="F13" s="18" t="str">
        <x:v>Hard failures cannot be offset by productivity.</x:v>
      </x:c>
      <x:c r="G13" s="18"/>
      <x:c r="H13" s="18"/>
    </x:row>
    <x:row r="14" ht="49" customHeight="1">
      <x:c r="A14" s="18" t="str">
        <x:v>Data / access / retention</x:v>
      </x:c>
      <x:c r="B14" s="18"/>
      <x:c r="C14" s="21"/>
      <x:c r="D14" s="21"/>
      <x:c r="E14" s="21"/>
      <x:c r="F14" s="18" t="str">
        <x:v>Approved purpose and least necessary information.</x:v>
      </x:c>
      <x:c r="G14" s="18"/>
      <x:c r="H14" s="18"/>
    </x:row>
    <x:row r="15" ht="49" customHeight="1">
      <x:c r="A15" s="18" t="str">
        <x:v>Roles</x:v>
      </x:c>
      <x:c r="B15" s="18"/>
      <x:c r="C15" s="21"/>
      <x:c r="D15" s="21"/>
      <x:c r="E15" s="21"/>
      <x:c r="F15" s="18" t="str">
        <x:v>Business, technical, risk, operating and evaluation owners.</x:v>
      </x:c>
      <x:c r="G15" s="18"/>
      <x:c r="H15" s="18"/>
    </x:row>
    <x:row r="16" ht="49" customHeight="1">
      <x:c r="A16" s="18" t="str">
        <x:v>Cost and resource limit</x:v>
      </x:c>
      <x:c r="B16" s="18"/>
      <x:c r="C16" s="21"/>
      <x:c r="D16" s="21"/>
      <x:c r="E16" s="21"/>
      <x:c r="F16" s="18" t="str">
        <x:v>Include customer time and continuing operating cost.</x:v>
      </x:c>
      <x:c r="G16" s="18"/>
      <x:c r="H16" s="18"/>
    </x:row>
    <x:row r="17" ht="49" customHeight="1">
      <x:c r="A17" s="18" t="str">
        <x:v>Stop / rollback</x:v>
      </x:c>
      <x:c r="B17" s="18"/>
      <x:c r="C17" s="21"/>
      <x:c r="D17" s="21"/>
      <x:c r="E17" s="21"/>
      <x:c r="F17" s="18" t="str">
        <x:v>Who stops, how recovery works and when.</x:v>
      </x:c>
      <x:c r="G17" s="18"/>
      <x:c r="H17" s="18"/>
    </x:row>
    <x:row r="18" ht="49" customHeight="1">
      <x:c r="A18" s="18" t="str">
        <x:v>Next commercial decision</x:v>
      </x:c>
      <x:c r="B18" s="18"/>
      <x:c r="C18" s="21"/>
      <x:c r="D18" s="21"/>
      <x:c r="E18" s="21"/>
      <x:c r="F18" s="18" t="str">
        <x:v>Scale, revise, extend within a limit or stop.</x:v>
      </x:c>
      <x:c r="G18" s="18"/>
      <x:c r="H18" s="18"/>
    </x:row>
    <x:row r="19" ht="23" customHeight="1">
      <x:c r="A19" s="3"/>
      <x:c r="B19" s="3"/>
      <x:c r="C19" s="3"/>
      <x:c r="D19" s="3"/>
      <x:c r="E19" s="3"/>
      <x:c r="F19" s="3"/>
      <x:c r="G19" s="3"/>
      <x:c r="H19" s="3"/>
    </x:row>
    <x:row r="20" ht="23" customHeight="1">
      <x:c r="A20" s="3"/>
      <x:c r="B20" s="3"/>
      <x:c r="C20" s="3"/>
      <x:c r="D20" s="3"/>
      <x:c r="E20" s="3"/>
      <x:c r="F20" s="3"/>
      <x:c r="G20" s="3"/>
      <x:c r="H20" s="3"/>
    </x:row>
    <x:row r="21" ht="23" customHeight="1">
      <x:c r="A21" s="3"/>
      <x:c r="B21" s="3"/>
      <x:c r="C21" s="3"/>
      <x:c r="D21" s="3"/>
      <x:c r="E21" s="3"/>
      <x:c r="F21" s="3"/>
      <x:c r="G21" s="3"/>
      <x:c r="H21" s="3"/>
    </x:row>
    <x:row r="22" ht="23" customHeight="1">
      <x:c r="A22" s="3"/>
      <x:c r="B22" s="3"/>
      <x:c r="C22" s="3"/>
      <x:c r="D22" s="3"/>
      <x:c r="E22" s="3"/>
      <x:c r="F22" s="3"/>
      <x:c r="G22" s="3"/>
      <x:c r="H22" s="3"/>
    </x:row>
  </x:sheetData>
  <x:mergeCells>
    <x:mergeCell ref="A1:H2"/>
    <x:mergeCell ref="A3:H4"/>
    <x:mergeCell ref="A6:B6"/>
    <x:mergeCell ref="C6:E6"/>
    <x:mergeCell ref="F6:H6"/>
    <x:mergeCell ref="A7:B7"/>
    <x:mergeCell ref="C7:E7"/>
    <x:mergeCell ref="F7:H7"/>
    <x:mergeCell ref="A8:B8"/>
    <x:mergeCell ref="C8:E8"/>
    <x:mergeCell ref="F8:H8"/>
    <x:mergeCell ref="A9:B9"/>
    <x:mergeCell ref="C9:E9"/>
    <x:mergeCell ref="F9:H9"/>
    <x:mergeCell ref="A10:B10"/>
    <x:mergeCell ref="C10:E10"/>
    <x:mergeCell ref="F10:H10"/>
    <x:mergeCell ref="A11:B11"/>
    <x:mergeCell ref="C11:E11"/>
    <x:mergeCell ref="F11:H11"/>
    <x:mergeCell ref="A12:B12"/>
    <x:mergeCell ref="C12:E12"/>
    <x:mergeCell ref="F12:H12"/>
    <x:mergeCell ref="A13:B13"/>
    <x:mergeCell ref="C13:E13"/>
    <x:mergeCell ref="F13:H13"/>
    <x:mergeCell ref="A14:B14"/>
    <x:mergeCell ref="C14:E14"/>
    <x:mergeCell ref="F14:H14"/>
    <x:mergeCell ref="A15:B15"/>
    <x:mergeCell ref="C15:E15"/>
    <x:mergeCell ref="F15:H15"/>
    <x:mergeCell ref="A16:B16"/>
    <x:mergeCell ref="C16:E16"/>
    <x:mergeCell ref="F16:H16"/>
    <x:mergeCell ref="A17:B17"/>
    <x:mergeCell ref="C17:E17"/>
    <x:mergeCell ref="F17:H17"/>
    <x:mergeCell ref="A18:B18"/>
    <x:mergeCell ref="C18:E18"/>
    <x:mergeCell ref="F18:H18"/>
  </x:mergeCells>
  <x:pageMargins left="0.7" right="0.7" top="0.75" bottom="0.75" header="0.3" footer="0.3"/>
</x:worksheet>
</file>

<file path=xl/worksheets/sheet10.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42" hidden="0" customWidth="1"/>
    <x:col min="2" max="2" width="19" hidden="0" customWidth="1"/>
    <x:col min="3" max="3" width="22" hidden="0" customWidth="1"/>
    <x:col min="4" max="4" width="22" hidden="0" customWidth="1"/>
    <x:col min="5" max="5" width="22" hidden="0" customWidth="1"/>
    <x:col min="6" max="6" width="16" hidden="0" customWidth="1"/>
    <x:col min="7" max="7" width="16" hidden="0" customWidth="1"/>
    <x:col min="8" max="8" width="16" hidden="0" customWidth="1"/>
  </x:cols>
  <x:sheetData>
    <x:row r="1" ht="24" customHeight="1">
      <x:c r="A1" s="7" t="str">
        <x:v>BUYER AI CASE | CAPACITY IS NOT CASH</x:v>
      </x:c>
      <x:c r="B1" s="7"/>
      <x:c r="C1" s="7"/>
      <x:c r="D1" s="7"/>
      <x:c r="E1" s="7"/>
      <x:c r="F1" s="7"/>
      <x:c r="G1" s="7"/>
      <x:c r="H1" s="7"/>
    </x:row>
    <x:row r="2" ht="24" customHeight="1">
      <x:c r="A2" s="7"/>
      <x:c r="B2" s="7"/>
      <x:c r="C2" s="7"/>
      <x:c r="D2" s="7"/>
      <x:c r="E2" s="7"/>
      <x:c r="F2" s="7"/>
      <x:c r="G2" s="7"/>
      <x:c r="H2" s="7"/>
    </x:row>
    <x:row r="3" ht="23" customHeight="1">
      <x:c r="A3" s="11" t="str">
        <x:v>All three scenarios are fictional, in USD. One baseline assisted contact per request; at most one AI attempt and one later human contact.</x:v>
      </x:c>
      <x:c r="B3" s="11"/>
      <x:c r="C3" s="11"/>
      <x:c r="D3" s="11"/>
      <x:c r="E3" s="11"/>
      <x:c r="F3" s="11"/>
      <x:c r="G3" s="11"/>
      <x:c r="H3" s="11"/>
    </x:row>
    <x:row r="4" ht="23" customHeight="1">
      <x:c r="A4" s="11"/>
      <x:c r="B4" s="11"/>
      <x:c r="C4" s="11"/>
      <x:c r="D4" s="11"/>
      <x:c r="E4" s="11"/>
      <x:c r="F4" s="11"/>
      <x:c r="G4" s="11"/>
      <x:c r="H4" s="11"/>
    </x:row>
    <x:row r="5" ht="23" customHeight="1">
      <x:c r="A5" s="3"/>
      <x:c r="B5" s="3"/>
      <x:c r="C5" s="3"/>
      <x:c r="D5" s="3"/>
      <x:c r="E5" s="3"/>
      <x:c r="F5" s="3"/>
      <x:c r="G5" s="3"/>
      <x:c r="H5" s="3"/>
    </x:row>
    <x:row r="6" ht="35" customHeight="1">
      <x:c r="A6" s="24" t="str">
        <x:v>Input / output</x:v>
      </x:c>
      <x:c r="B6" s="24" t="str">
        <x:v>Unit</x:v>
      </x:c>
      <x:c r="C6" s="24" t="str">
        <x:v>Fictional base</x:v>
      </x:c>
      <x:c r="D6" s="24" t="str">
        <x:v>Fictional downside</x:v>
      </x:c>
      <x:c r="E6" s="24" t="str">
        <x:v>Fictional upside</x:v>
      </x:c>
      <x:c r="F6" s="24" t="str">
        <x:v>Evidence / interpretation</x:v>
      </x:c>
      <x:c r="G6" s="24"/>
      <x:c r="H6" s="24"/>
    </x:row>
    <x:row r="7" ht="23" customHeight="1">
      <x:c r="A7" s="3"/>
      <x:c r="B7" s="3"/>
      <x:c r="C7" s="3"/>
      <x:c r="D7" s="3"/>
      <x:c r="E7" s="3"/>
      <x:c r="F7" s="3"/>
      <x:c r="G7" s="3"/>
      <x:c r="H7" s="3"/>
    </x:row>
    <x:row r="8" ht="38" customHeight="1">
      <x:c r="A8" s="18" t="str">
        <x:v>Baseline assisted requests</x:v>
      </x:c>
      <x:c r="B8" s="18" t="str">
        <x:v>requests/month</x:v>
      </x:c>
      <x:c r="C8" s="52" t="n">
        <x:v>120000</x:v>
      </x:c>
      <x:c r="D8" s="52" t="n">
        <x:v>120000</x:v>
      </x:c>
      <x:c r="E8" s="52" t="n">
        <x:v>120000</x:v>
      </x:c>
      <x:c r="F8" s="18" t="str">
        <x:v>Whole count. Each request previously needed one human contact.</x:v>
      </x:c>
      <x:c r="G8" s="18"/>
      <x:c r="H8" s="18"/>
    </x:row>
    <x:row r="9" ht="38" customHeight="1">
      <x:c r="A9" s="18" t="str">
        <x:v>Automation eligible share</x:v>
      </x:c>
      <x:c r="B9" s="18" t="str">
        <x:v>share</x:v>
      </x:c>
      <x:c r="C9" s="48" t="n">
        <x:v>0.45</x:v>
      </x:c>
      <x:c r="D9" s="48" t="n">
        <x:v>0.35</x:v>
      </x:c>
      <x:c r="E9" s="48" t="n">
        <x:v>0.55</x:v>
      </x:c>
      <x:c r="F9" s="18" t="str">
        <x:v>Fraction of the baseline cohort attempted once.</x:v>
      </x:c>
      <x:c r="G9" s="18"/>
      <x:c r="H9" s="18"/>
    </x:row>
    <x:row r="10" ht="38" customHeight="1">
      <x:c r="A10" s="18" t="str">
        <x:v>Successful attempt share</x:v>
      </x:c>
      <x:c r="B10" s="18" t="str">
        <x:v>share</x:v>
      </x:c>
      <x:c r="C10" s="48" t="n">
        <x:v>0.65</x:v>
      </x:c>
      <x:c r="D10" s="48" t="n">
        <x:v>0.45</x:v>
      </x:c>
      <x:c r="E10" s="48" t="n">
        <x:v>0.75</x:v>
      </x:c>
      <x:c r="F10" s="18" t="str">
        <x:v>Apparent completion among attempts.</x:v>
      </x:c>
      <x:c r="G10" s="18"/>
      <x:c r="H10" s="18"/>
    </x:row>
    <x:row r="11" ht="38" customHeight="1">
      <x:c r="A11" s="18" t="str">
        <x:v>Same-issue recontact share</x:v>
      </x:c>
      <x:c r="B11" s="18" t="str">
        <x:v>share</x:v>
      </x:c>
      <x:c r="C11" s="48" t="n">
        <x:v>0.1</x:v>
      </x:c>
      <x:c r="D11" s="48" t="n">
        <x:v>0.2</x:v>
      </x:c>
      <x:c r="E11" s="48" t="n">
        <x:v>0.06</x:v>
      </x:c>
      <x:c r="F11" s="18" t="str">
        <x:v>Among apparent completions; define observation window.</x:v>
      </x:c>
      <x:c r="G11" s="18"/>
      <x:c r="H11" s="18"/>
    </x:row>
    <x:row r="12" ht="38" customHeight="1">
      <x:c r="A12" s="18" t="str">
        <x:v>Baseline handling time</x:v>
      </x:c>
      <x:c r="B12" s="18" t="str">
        <x:v>minutes/contact</x:v>
      </x:c>
      <x:c r="C12" s="46" t="n">
        <x:v>8</x:v>
      </x:c>
      <x:c r="D12" s="46" t="n">
        <x:v>8</x:v>
      </x:c>
      <x:c r="E12" s="46" t="n">
        <x:v>8</x:v>
      </x:c>
      <x:c r="F12" s="18" t="str">
        <x:v>Use a matched baseline; must be greater than zero.</x:v>
      </x:c>
      <x:c r="G12" s="18"/>
      <x:c r="H12" s="18"/>
    </x:row>
    <x:row r="13" ht="38" customHeight="1">
      <x:c r="A13" s="18" t="str">
        <x:v>Remaining human handling</x:v>
      </x:c>
      <x:c r="B13" s="18" t="str">
        <x:v>minutes/contact</x:v>
      </x:c>
      <x:c r="C13" s="46" t="n">
        <x:v>8.8</x:v>
      </x:c>
      <x:c r="D13" s="46" t="n">
        <x:v>9.2</x:v>
      </x:c>
      <x:c r="E13" s="46" t="n">
        <x:v>8.5</x:v>
      </x:c>
      <x:c r="F13" s="18" t="str">
        <x:v>Residual cases can be harder; must be greater than zero.</x:v>
      </x:c>
      <x:c r="G13" s="18"/>
      <x:c r="H13" s="18"/>
    </x:row>
    <x:row r="14" ht="38" customHeight="1">
      <x:c r="A14" s="18" t="str">
        <x:v>Loaded labour cost</x:v>
      </x:c>
      <x:c r="B14" s="18" t="str">
        <x:v>USD/hour</x:v>
      </x:c>
      <x:c r="C14" s="50" t="n">
        <x:v>30</x:v>
      </x:c>
      <x:c r="D14" s="50" t="n">
        <x:v>30</x:v>
      </x:c>
      <x:c r="E14" s="50" t="n">
        <x:v>30</x:v>
      </x:c>
      <x:c r="F14" s="18" t="str">
        <x:v>Planning value per handling hour; document costs included.</x:v>
      </x:c>
      <x:c r="G14" s="18"/>
      <x:c r="H14" s="18"/>
    </x:row>
    <x:row r="15" ht="38" customHeight="1">
      <x:c r="A15" s="18" t="str">
        <x:v>Positive value becoming cash</x:v>
      </x:c>
      <x:c r="B15" s="18" t="str">
        <x:v>share</x:v>
      </x:c>
      <x:c r="C15" s="48" t="n">
        <x:v>0.5</x:v>
      </x:c>
      <x:c r="D15" s="48" t="n">
        <x:v>0.35</x:v>
      </x:c>
      <x:c r="E15" s="48" t="n">
        <x:v>0.7</x:v>
      </x:c>
      <x:c r="F15" s="18" t="str">
        <x:v>Name the staffing, supplier or overtime change.</x:v>
      </x:c>
      <x:c r="G15" s="18"/>
      <x:c r="H15" s="18"/>
    </x:row>
    <x:row r="16" ht="38" customHeight="1">
      <x:c r="A16" s="18" t="str">
        <x:v>AI cost per attempt</x:v>
      </x:c>
      <x:c r="B16" s="18" t="str">
        <x:v>USD/attempt</x:v>
      </x:c>
      <x:c r="C16" s="50" t="n">
        <x:v>0.18</x:v>
      </x:c>
      <x:c r="D16" s="50" t="n">
        <x:v>0.22</x:v>
      </x:c>
      <x:c r="E16" s="50" t="n">
        <x:v>0.16</x:v>
      </x:c>
      <x:c r="F16" s="18" t="str">
        <x:v>Applies to successes and failures.</x:v>
      </x:c>
      <x:c r="G16" s="18"/>
      <x:c r="H16" s="18"/>
    </x:row>
    <x:row r="17" ht="38" customHeight="1">
      <x:c r="A17" s="18" t="str">
        <x:v>Added fixed monthly cost</x:v>
      </x:c>
      <x:c r="B17" s="18" t="str">
        <x:v>USD/month</x:v>
      </x:c>
      <x:c r="C17" s="50" t="n">
        <x:v>12000</x:v>
      </x:c>
      <x:c r="D17" s="50" t="n">
        <x:v>16000</x:v>
      </x:c>
      <x:c r="E17" s="50" t="n">
        <x:v>10000</x:v>
      </x:c>
      <x:c r="F17" s="18" t="str">
        <x:v>Knowledge, governance, support and other added run cost.</x:v>
      </x:c>
      <x:c r="G17" s="18"/>
      <x:c r="H17" s="18"/>
    </x:row>
    <x:row r="18" ht="38" customHeight="1">
      <x:c r="A18" s="18" t="str">
        <x:v>One-time implementation</x:v>
      </x:c>
      <x:c r="B18" s="18" t="str">
        <x:v>USD</x:v>
      </x:c>
      <x:c r="C18" s="50" t="n">
        <x:v>160000</x:v>
      </x:c>
      <x:c r="D18" s="50" t="n">
        <x:v>160000</x:v>
      </x:c>
      <x:c r="E18" s="50" t="n">
        <x:v>160000</x:v>
      </x:c>
      <x:c r="F18" s="18" t="str">
        <x:v>Excludes ramp unless you add it to this input.</x:v>
      </x:c>
      <x:c r="G18" s="18"/>
      <x:c r="H18" s="18"/>
    </x:row>
    <x:row r="19" ht="23" customHeight="1">
      <x:c r="A19" s="3"/>
      <x:c r="B19" s="3"/>
      <x:c r="C19" s="3"/>
      <x:c r="D19" s="3"/>
      <x:c r="E19" s="3"/>
      <x:c r="F19" s="3"/>
      <x:c r="G19" s="3"/>
      <x:c r="H19" s="3"/>
    </x:row>
    <x:row r="20" ht="31" customHeight="1">
      <x:c r="A20" s="54" t="str">
        <x:v>INPUT STATUS</x:v>
      </x:c>
      <x:c r="B20" s="54" t="str"/>
      <x:c r="C20" s="54" t="str">
        <x:f>IF(COUNT(C8:C18)&lt;&gt;11,"ENTER ALL INPUTS",IF(OR(MIN(C8:C18)&lt;0,C9&gt;1,C10&gt;1,C11&gt;1,C15&gt;1,C12&lt;=0,C13&lt;=0,MOD(C8,1)&lt;&gt;0),"CHECK INPUTS","READY"))</x:f>
        <x:v>READY</x:v>
      </x:c>
      <x:c r="D20" s="54" t="str">
        <x:f>IF(COUNT(D8:D18)&lt;&gt;11,"ENTER ALL INPUTS",IF(OR(MIN(D8:D18)&lt;0,D9&gt;1,D10&gt;1,D11&gt;1,D15&gt;1,D12&lt;=0,D13&lt;=0,MOD(D8,1)&lt;&gt;0),"CHECK INPUTS","READY"))</x:f>
        <x:v>READY</x:v>
      </x:c>
      <x:c r="E20" s="54" t="str">
        <x:f>IF(COUNT(E8:E18)&lt;&gt;11,"ENTER ALL INPUTS",IF(OR(MIN(E8:E18)&lt;0,E9&gt;1,E10&gt;1,E11&gt;1,E15&gt;1,E12&lt;=0,E13&lt;=0,MOD(E8,1)&lt;&gt;0),"CHECK INPUTS","READY"))</x:f>
        <x:v>READY</x:v>
      </x:c>
      <x:c r="F20" s="54"/>
      <x:c r="G20" s="54"/>
      <x:c r="H20" s="54"/>
    </x:row>
    <x:row r="21" ht="23" customHeight="1">
      <x:c r="A21" s="3"/>
      <x:c r="B21" s="3"/>
      <x:c r="C21" s="3"/>
      <x:c r="D21" s="3"/>
      <x:c r="E21" s="3"/>
      <x:c r="F21" s="3"/>
      <x:c r="G21" s="3"/>
      <x:c r="H21" s="3"/>
    </x:row>
    <x:row r="22" ht="37" customHeight="1">
      <x:c r="A22" s="18" t="str">
        <x:v>AI attempts</x:v>
      </x:c>
      <x:c r="B22" s="18" t="str">
        <x:v>attempts/month</x:v>
      </x:c>
      <x:c r="C22" s="58" t="n">
        <x:f>IF(C20="READY",C8*C9,"")</x:f>
        <x:v>54000</x:v>
      </x:c>
      <x:c r="D22" s="58" t="n">
        <x:f>IF(D20="READY",D8*D9,"")</x:f>
        <x:v>42000</x:v>
      </x:c>
      <x:c r="E22" s="58" t="n">
        <x:f>IF(E20="READY",E8*E9,"")</x:f>
        <x:v>66000</x:v>
      </x:c>
      <x:c r="F22" s="18" t="str">
        <x:v>Each eligible baseline request attempted once.</x:v>
      </x:c>
      <x:c r="G22" s="18"/>
      <x:c r="H22" s="18"/>
    </x:row>
    <x:row r="23" ht="37" customHeight="1">
      <x:c r="A23" s="18" t="str">
        <x:v>Durable automated completions</x:v>
      </x:c>
      <x:c r="B23" s="18" t="str">
        <x:v>requests/month</x:v>
      </x:c>
      <x:c r="C23" s="58" t="n">
        <x:f>IF(C20="READY",C22*C10*(1-C11),"")</x:f>
        <x:v>31590</x:v>
      </x:c>
      <x:c r="D23" s="58" t="n">
        <x:f>IF(D20="READY",D22*D10*(1-D11),"")</x:f>
        <x:v>15120</x:v>
      </x:c>
      <x:c r="E23" s="58" t="n">
        <x:f>IF(E20="READY",E22*E10*(1-E11),"")</x:f>
        <x:v>46530</x:v>
      </x:c>
      <x:c r="F23" s="18" t="str">
        <x:v>Apparent completions less counted same-issue recontacts.</x:v>
      </x:c>
      <x:c r="G23" s="18"/>
      <x:c r="H23" s="18"/>
    </x:row>
    <x:row r="24" ht="37" customHeight="1">
      <x:c r="A24" s="18" t="str">
        <x:v>Remaining assisted contacts</x:v>
      </x:c>
      <x:c r="B24" s="18" t="str">
        <x:v>contacts/month</x:v>
      </x:c>
      <x:c r="C24" s="58" t="n">
        <x:f>IF(C20="READY",C8-C23,"")</x:f>
        <x:v>88410</x:v>
      </x:c>
      <x:c r="D24" s="58" t="n">
        <x:f>IF(D20="READY",D8-D23,"")</x:f>
        <x:v>104880</x:v>
      </x:c>
      <x:c r="E24" s="58" t="n">
        <x:f>IF(E20="READY",E8-E23,"")</x:f>
        <x:v>73470</x:v>
      </x:c>
      <x:c r="F24" s="18" t="str">
        <x:v>Failures and counted recontacts each return once.</x:v>
      </x:c>
      <x:c r="G24" s="18"/>
      <x:c r="H24" s="18"/>
    </x:row>
    <x:row r="25" ht="37" customHeight="1">
      <x:c r="A25" s="18" t="str">
        <x:v>Baseline handling hours</x:v>
      </x:c>
      <x:c r="B25" s="18" t="str">
        <x:v>hours/month</x:v>
      </x:c>
      <x:c r="C25" s="58" t="n">
        <x:f>IF(C20="READY",C8*C12/60,"")</x:f>
        <x:v>16000</x:v>
      </x:c>
      <x:c r="D25" s="58" t="n">
        <x:f>IF(D20="READY",D8*D12/60,"")</x:f>
        <x:v>16000</x:v>
      </x:c>
      <x:c r="E25" s="58" t="n">
        <x:f>IF(E20="READY",E8*E12/60,"")</x:f>
        <x:v>16000</x:v>
      </x:c>
      <x:c r="F25" s="18" t="str">
        <x:v>One baseline contact per request.</x:v>
      </x:c>
      <x:c r="G25" s="18"/>
      <x:c r="H25" s="18"/>
    </x:row>
    <x:row r="26" ht="37" customHeight="1">
      <x:c r="A26" s="18" t="str">
        <x:v>Remaining handling hours</x:v>
      </x:c>
      <x:c r="B26" s="18" t="str">
        <x:v>hours/month</x:v>
      </x:c>
      <x:c r="C26" s="58" t="n">
        <x:f>IF(C20="READY",C24*C13/60,"")</x:f>
        <x:v>12966.800000000001</x:v>
      </x:c>
      <x:c r="D26" s="58" t="n">
        <x:f>IF(D20="READY",D24*D13/60,"")</x:f>
        <x:v>16081.599999999999</x:v>
      </x:c>
      <x:c r="E26" s="58" t="n">
        <x:f>IF(E20="READY",E24*E13/60,"")</x:f>
        <x:v>10408.25</x:v>
      </x:c>
      <x:c r="F26" s="18" t="str">
        <x:v>Includes harder residual work.</x:v>
      </x:c>
      <x:c r="G26" s="18"/>
      <x:c r="H26" s="18"/>
    </x:row>
    <x:row r="27" ht="37" customHeight="1">
      <x:c r="A27" s="18" t="str">
        <x:v>Net handling hours released</x:v>
      </x:c>
      <x:c r="B27" s="18" t="str">
        <x:v>hours/month</x:v>
      </x:c>
      <x:c r="C27" s="58" t="n">
        <x:f>IF(C20="READY",C25-C26,"")</x:f>
        <x:v>3033.199999999999</x:v>
      </x:c>
      <x:c r="D27" s="58" t="n">
        <x:f>IF(D20="READY",D25-D26,"")</x:f>
        <x:v>-81.59999999999854</x:v>
      </x:c>
      <x:c r="E27" s="58" t="n">
        <x:f>IF(E20="READY",E25-E26,"")</x:f>
        <x:v>5591.75</x:v>
      </x:c>
      <x:c r="F27" s="18" t="str">
        <x:v>Can be negative; do not floor at zero.</x:v>
      </x:c>
      <x:c r="G27" s="18"/>
      <x:c r="H27" s="18"/>
    </x:row>
    <x:row r="28" ht="37" customHeight="1">
      <x:c r="A28" s="18" t="str">
        <x:v>Theoretical labour value</x:v>
      </x:c>
      <x:c r="B28" s="18" t="str">
        <x:v>USD/month</x:v>
      </x:c>
      <x:c r="C28" s="60" t="n">
        <x:f>IF(C20="READY",C27*C14,"")</x:f>
        <x:v>90995.99999999997</x:v>
      </x:c>
      <x:c r="D28" s="60" t="n">
        <x:f>IF(D20="READY",D27*D14,"")</x:f>
        <x:v>-2447.9999999999563</x:v>
      </x:c>
      <x:c r="E28" s="60" t="n">
        <x:f>IF(E20="READY",E27*E14,"")</x:f>
        <x:v>167752.5</x:v>
      </x:c>
      <x:c r="F28" s="18" t="str">
        <x:v>Capacity value is not a cash saving.</x:v>
      </x:c>
      <x:c r="G28" s="18"/>
      <x:c r="H28" s="18"/>
    </x:row>
    <x:row r="29" ht="37" customHeight="1">
      <x:c r="A29" s="18" t="str">
        <x:v>Modelled labour cash effect</x:v>
      </x:c>
      <x:c r="B29" s="18" t="str">
        <x:v>USD/month</x:v>
      </x:c>
      <x:c r="C29" s="60" t="n">
        <x:f>IF(C20="READY",IF(C27&gt;=0,C28*C15,C28),"")</x:f>
        <x:v>45497.999999999985</x:v>
      </x:c>
      <x:c r="D29" s="60" t="n">
        <x:f>IF(D20="READY",IF(D27&gt;=0,D28*D15,D28),"")</x:f>
        <x:v>-2447.9999999999563</x:v>
      </x:c>
      <x:c r="E29" s="60" t="n">
        <x:f>IF(E20="READY",IF(E27&gt;=0,E28*E15,E28),"")</x:f>
        <x:v>117426.74999999999</x:v>
      </x:c>
      <x:c r="F29" s="18" t="str">
        <x:v>Positive value uses cash share; added effort is conservatively fully costed.</x:v>
      </x:c>
      <x:c r="G29" s="18"/>
      <x:c r="H29" s="18"/>
    </x:row>
    <x:row r="30" ht="37" customHeight="1">
      <x:c r="A30" s="18" t="str">
        <x:v>AI variable cost</x:v>
      </x:c>
      <x:c r="B30" s="18" t="str">
        <x:v>USD/month</x:v>
      </x:c>
      <x:c r="C30" s="60" t="n">
        <x:f>IF(C20="READY",C22*C16,"")</x:f>
        <x:v>9720</x:v>
      </x:c>
      <x:c r="D30" s="60" t="n">
        <x:f>IF(D20="READY",D22*D16,"")</x:f>
        <x:v>9240</x:v>
      </x:c>
      <x:c r="E30" s="60" t="n">
        <x:f>IF(E20="READY",E22*E16,"")</x:f>
        <x:v>10560</x:v>
      </x:c>
      <x:c r="F30" s="18" t="str">
        <x:v>All attempts, not only successful tasks.</x:v>
      </x:c>
      <x:c r="G30" s="18"/>
      <x:c r="H30" s="18"/>
    </x:row>
    <x:row r="31" ht="37" customHeight="1">
      <x:c r="A31" s="18" t="str">
        <x:v>Added fixed run cost</x:v>
      </x:c>
      <x:c r="B31" s="18" t="str">
        <x:v>USD/month</x:v>
      </x:c>
      <x:c r="C31" s="60" t="n">
        <x:f>IF(C20="READY",C17,"")</x:f>
        <x:v>12000</x:v>
      </x:c>
      <x:c r="D31" s="60" t="n">
        <x:f>IF(D20="READY",D17,"")</x:f>
        <x:v>16000</x:v>
      </x:c>
      <x:c r="E31" s="60" t="n">
        <x:f>IF(E20="READY",E17,"")</x:f>
        <x:v>10000</x:v>
      </x:c>
      <x:c r="F31" s="18" t="str">
        <x:v>Do not omit governance and knowledge operations.</x:v>
      </x:c>
      <x:c r="G31" s="18"/>
      <x:c r="H31" s="18"/>
    </x:row>
    <x:row r="32" ht="37" customHeight="1">
      <x:c r="A32" s="18" t="str">
        <x:v>Total added monthly cost</x:v>
      </x:c>
      <x:c r="B32" s="18" t="str">
        <x:v>USD/month</x:v>
      </x:c>
      <x:c r="C32" s="60" t="n">
        <x:f>IF(C20="READY",C30+C31,"")</x:f>
        <x:v>21720</x:v>
      </x:c>
      <x:c r="D32" s="60" t="n">
        <x:f>IF(D20="READY",D30+D31,"")</x:f>
        <x:v>25240</x:v>
      </x:c>
      <x:c r="E32" s="60" t="n">
        <x:f>IF(E20="READY",E30+E31,"")</x:f>
        <x:v>20560</x:v>
      </x:c>
      <x:c r="F32" s="18" t="str">
        <x:v>Variable plus fixed run cost.</x:v>
      </x:c>
      <x:c r="G32" s="18"/>
      <x:c r="H32" s="18"/>
    </x:row>
    <x:row r="33" ht="37" customHeight="1">
      <x:c r="A33" s="64" t="str">
        <x:v>Net monthly cash benefit</x:v>
      </x:c>
      <x:c r="B33" s="64" t="str">
        <x:v>USD/month</x:v>
      </x:c>
      <x:c r="C33" s="65" t="n">
        <x:f>IF(C20="READY",C29-C32,"")</x:f>
        <x:v>23777.999999999985</x:v>
      </x:c>
      <x:c r="D33" s="65" t="n">
        <x:f>IF(D20="READY",D29-D32,"")</x:f>
        <x:v>-27687.999999999956</x:v>
      </x:c>
      <x:c r="E33" s="65" t="n">
        <x:f>IF(E20="READY",E29-E32,"")</x:f>
        <x:v>96866.74999999999</x:v>
      </x:c>
      <x:c r="F33" s="64" t="str">
        <x:v>Steady-state model; spending changes need validation.</x:v>
      </x:c>
      <x:c r="G33" s="64"/>
      <x:c r="H33" s="64"/>
    </x:row>
    <x:row r="34" ht="37" customHeight="1">
      <x:c r="A34" s="64" t="str">
        <x:v>Simple steady-state payback</x:v>
      </x:c>
      <x:c r="B34" s="64" t="str">
        <x:v>months</x:v>
      </x:c>
      <x:c r="C34" s="66" t="n">
        <x:f>IF(C20="READY",IF(C33&gt;0,C18/C33,"NO PAYBACK"),"")</x:f>
        <x:v>6.72890907561612</x:v>
      </x:c>
      <x:c r="D34" s="66" t="str">
        <x:f>IF(D20="READY",IF(D33&gt;0,D18/D33,"NO PAYBACK"),"")</x:f>
        <x:v>NO PAYBACK</x:v>
      </x:c>
      <x:c r="E34" s="66" t="n">
        <x:f>IF(E20="READY",IF(E33&gt;0,E18/E33,"NO PAYBACK"),"")</x:f>
        <x:v>1.6517535686910114</x:v>
      </x:c>
      <x:c r="F34" s="64" t="str">
        <x:v>From steady state, not from launch. Ramp not modelled.</x:v>
      </x:c>
      <x:c r="G34" s="64"/>
      <x:c r="H34" s="64"/>
    </x:row>
    <x:row r="35" ht="37" customHeight="1">
      <x:c r="A35" s="18" t="str">
        <x:v>12 steady months, before setup</x:v>
      </x:c>
      <x:c r="B35" s="18" t="str">
        <x:v>USD</x:v>
      </x:c>
      <x:c r="C35" s="60" t="n">
        <x:f>IF(C20="READY",C33*12,"")</x:f>
        <x:v>285335.9999999998</x:v>
      </x:c>
      <x:c r="D35" s="60" t="n">
        <x:f>IF(D20="READY",D33*12,"")</x:f>
        <x:v>-332255.9999999995</x:v>
      </x:c>
      <x:c r="E35" s="60" t="n">
        <x:f>IF(E20="READY",E33*12,"")</x:f>
        <x:v>1162400.9999999998</x:v>
      </x:c>
      <x:c r="F35" s="18" t="str">
        <x:v>Not a first-year forecast; one-time setup excluded.</x:v>
      </x:c>
      <x:c r="G35" s="18"/>
      <x:c r="H35" s="18"/>
    </x:row>
    <x:row r="36" ht="37" customHeight="1">
      <x:c r="A36" s="18" t="str">
        <x:v>Durable completion share</x:v>
      </x:c>
      <x:c r="B36" s="18" t="str">
        <x:v>share of baseline</x:v>
      </x:c>
      <x:c r="C36" s="62" t="n">
        <x:f>IF(C20="READY",IF(C8&gt;0,C23/C8,"UNDEFINED"),"")</x:f>
        <x:v>0.26325</x:v>
      </x:c>
      <x:c r="D36" s="62" t="n">
        <x:f>IF(D20="READY",IF(D8&gt;0,D23/D8,"UNDEFINED"),"")</x:f>
        <x:v>0.126</x:v>
      </x:c>
      <x:c r="E36" s="62" t="n">
        <x:f>IF(E20="READY",IF(E8&gt;0,E23/E8,"UNDEFINED"),"")</x:f>
        <x:v>0.38775</x:v>
      </x:c>
      <x:c r="F36" s="18" t="str">
        <x:v>Undefined when baseline volume is zero.</x:v>
      </x:c>
      <x:c r="G36" s="18"/>
      <x:c r="H36" s="18"/>
    </x:row>
    <x:row r="37" ht="23" customHeight="1">
      <x:c r="A37" s="3"/>
      <x:c r="B37" s="3"/>
      <x:c r="C37" s="3"/>
      <x:c r="D37" s="3"/>
      <x:c r="E37" s="3"/>
      <x:c r="F37" s="3"/>
      <x:c r="G37" s="3"/>
      <x:c r="H37" s="3"/>
    </x:row>
    <x:row r="38" ht="23" customHeight="1">
      <x:c r="A38" s="3"/>
      <x:c r="B38" s="3"/>
      <x:c r="C38" s="3"/>
      <x:c r="D38" s="3"/>
      <x:c r="E38" s="3"/>
      <x:c r="F38" s="3"/>
      <x:c r="G38" s="3"/>
      <x:c r="H38" s="3"/>
    </x:row>
    <x:row r="39" ht="48" customHeight="1">
      <x:c r="A39" s="41" t="str">
        <x:v>Model boundary: one initial baseline contact, one attempt, and at most one later human contact. Multiple retries, induced demand, several repeat contacts and workforce schedules require a richer model.</x:v>
      </x:c>
      <x:c r="B39" s="41"/>
      <x:c r="C39" s="41"/>
      <x:c r="D39" s="41"/>
      <x:c r="E39" s="41"/>
      <x:c r="F39" s="41"/>
      <x:c r="G39" s="41"/>
      <x:c r="H39" s="41"/>
    </x:row>
    <x:row r="40" ht="23" customHeight="1">
      <x:c r="A40" s="3"/>
      <x:c r="B40" s="3"/>
      <x:c r="C40" s="3"/>
      <x:c r="D40" s="3"/>
      <x:c r="E40" s="3"/>
      <x:c r="F40" s="3"/>
      <x:c r="G40" s="3"/>
      <x:c r="H40" s="3"/>
    </x:row>
    <x:row r="41" ht="48" customHeight="1">
      <x:c r="A41" s="41" t="str">
        <x:v>Zero cash realisation means released capacity but no assumed payroll/supplier saving. Added effort is costed fully as a conservative planning rule; validate the actual spending effect.</x:v>
      </x:c>
      <x:c r="B41" s="41"/>
      <x:c r="C41" s="41"/>
      <x:c r="D41" s="41"/>
      <x:c r="E41" s="41"/>
      <x:c r="F41" s="41"/>
      <x:c r="G41" s="41"/>
      <x:c r="H41" s="41"/>
    </x:row>
    <x:row r="42" ht="23" customHeight="1">
      <x:c r="A42" s="3"/>
      <x:c r="B42" s="3"/>
      <x:c r="C42" s="3"/>
      <x:c r="D42" s="3"/>
      <x:c r="E42" s="3"/>
      <x:c r="F42" s="3"/>
      <x:c r="G42" s="3"/>
      <x:c r="H42" s="3"/>
    </x:row>
    <x:row r="43" ht="23" customHeight="1">
      <x:c r="A43" s="3"/>
      <x:c r="B43" s="3"/>
      <x:c r="C43" s="3"/>
      <x:c r="D43" s="3"/>
      <x:c r="E43" s="3"/>
      <x:c r="F43" s="3"/>
      <x:c r="G43" s="3"/>
      <x:c r="H43" s="3"/>
    </x:row>
    <x:row r="44" ht="23" customHeight="1">
      <x:c r="A44" s="3"/>
      <x:c r="B44" s="3"/>
      <x:c r="C44" s="3"/>
      <x:c r="D44" s="3"/>
      <x:c r="E44" s="3"/>
      <x:c r="F44" s="3"/>
      <x:c r="G44" s="3"/>
      <x:c r="H44" s="3"/>
    </x:row>
  </x:sheetData>
  <x:mergeCells>
    <x:mergeCell ref="A1:H2"/>
    <x:mergeCell ref="A3:H4"/>
    <x:mergeCell ref="F6:H6"/>
    <x:mergeCell ref="F8:H8"/>
    <x:mergeCell ref="F9:H9"/>
    <x:mergeCell ref="F10:H10"/>
    <x:mergeCell ref="F11:H11"/>
    <x:mergeCell ref="F12:H12"/>
    <x:mergeCell ref="F13:H13"/>
    <x:mergeCell ref="F14:H14"/>
    <x:mergeCell ref="F15:H15"/>
    <x:mergeCell ref="F16:H16"/>
    <x:mergeCell ref="F17:H17"/>
    <x:mergeCell ref="F18:H18"/>
    <x:mergeCell ref="F22:H22"/>
    <x:mergeCell ref="F23:H23"/>
    <x:mergeCell ref="F24:H24"/>
    <x:mergeCell ref="F25:H25"/>
    <x:mergeCell ref="F26:H26"/>
    <x:mergeCell ref="F27:H27"/>
    <x:mergeCell ref="F28:H28"/>
    <x:mergeCell ref="F29:H29"/>
    <x:mergeCell ref="F30:H30"/>
    <x:mergeCell ref="F31:H31"/>
    <x:mergeCell ref="F32:H32"/>
    <x:mergeCell ref="F33:H33"/>
    <x:mergeCell ref="F34:H34"/>
    <x:mergeCell ref="F35:H35"/>
    <x:mergeCell ref="F36:H36"/>
    <x:mergeCell ref="A39:H39"/>
    <x:mergeCell ref="A41:H41"/>
  </x:mergeCells>
  <x:pageMargins left="0.7" right="0.7" top="0.75" bottom="0.75" header="0.3" footer="0.3"/>
  <x:legacyDrawing xmlns:r="http://schemas.openxmlformats.org/officeDocument/2006/relationships" r:id="R9556c3fd071a42c2"/>
</x:worksheet>
</file>

<file path=xl/worksheets/sheet11.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40"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s>
  <x:sheetData>
    <x:row r="1" ht="24" customHeight="1">
      <x:c r="A1" s="7" t="str">
        <x:v>PROVIDER CONTRACT | CONTRIBUTION AND CASH</x:v>
      </x:c>
      <x:c r="B1" s="7"/>
      <x:c r="C1" s="7"/>
      <x:c r="D1" s="7"/>
      <x:c r="E1" s="7"/>
      <x:c r="F1" s="7"/>
      <x:c r="G1" s="7"/>
      <x:c r="H1" s="7"/>
      <x:c r="I1" s="7"/>
      <x:c r="J1" s="7"/>
      <x:c r="K1" s="7"/>
      <x:c r="L1" s="7"/>
      <x:c r="M1" s="7"/>
    </x:row>
    <x:row r="2" ht="24" customHeight="1">
      <x:c r="A2" s="7"/>
      <x:c r="B2" s="7"/>
      <x:c r="C2" s="7"/>
      <x:c r="D2" s="7"/>
      <x:c r="E2" s="7"/>
      <x:c r="F2" s="7"/>
      <x:c r="G2" s="7"/>
      <x:c r="H2" s="7"/>
      <x:c r="I2" s="7"/>
      <x:c r="J2" s="7"/>
      <x:c r="K2" s="7"/>
      <x:c r="L2" s="7"/>
      <x:c r="M2" s="7"/>
    </x:row>
    <x:row r="3" ht="23" customHeight="1">
      <x:c r="A3" s="11" t="str">
        <x:v>Fictional USD model. Twelve months of earned/invoiced fees, delivery cost and full-invoice collections after a fixed month lag.</x:v>
      </x:c>
      <x:c r="B3" s="11"/>
      <x:c r="C3" s="11"/>
      <x:c r="D3" s="11"/>
      <x:c r="E3" s="11"/>
      <x:c r="F3" s="11"/>
      <x:c r="G3" s="11"/>
      <x:c r="H3" s="11"/>
      <x:c r="I3" s="11"/>
      <x:c r="J3" s="11"/>
      <x:c r="K3" s="11"/>
      <x:c r="L3" s="11"/>
      <x:c r="M3" s="11"/>
    </x:row>
    <x:row r="4" ht="23" customHeight="1">
      <x:c r="A4" s="11"/>
      <x:c r="B4" s="11"/>
      <x:c r="C4" s="11"/>
      <x:c r="D4" s="11"/>
      <x:c r="E4" s="11"/>
      <x:c r="F4" s="11"/>
      <x:c r="G4" s="11"/>
      <x:c r="H4" s="11"/>
      <x:c r="I4" s="11"/>
      <x:c r="J4" s="11"/>
      <x:c r="K4" s="11"/>
      <x:c r="L4" s="11"/>
      <x:c r="M4" s="11"/>
    </x:row>
    <x:row r="5" ht="23" customHeight="1">
      <x:c r="A5" s="3"/>
      <x:c r="B5" s="3"/>
      <x:c r="C5" s="3"/>
      <x:c r="D5" s="3"/>
      <x:c r="E5" s="3"/>
      <x:c r="F5" s="3"/>
      <x:c r="G5" s="3"/>
      <x:c r="H5" s="3"/>
      <x:c r="I5" s="3"/>
      <x:c r="J5" s="3"/>
      <x:c r="K5" s="3"/>
      <x:c r="L5" s="3"/>
      <x:c r="M5" s="3"/>
    </x:row>
    <x:row r="6" ht="31" customHeight="1">
      <x:c r="A6" s="15" t="str">
        <x:v>Commercial input</x:v>
      </x:c>
      <x:c r="B6" s="15" t="str">
        <x:v>Unit</x:v>
      </x:c>
      <x:c r="C6" s="15" t="str">
        <x:v>Fictional value</x:v>
      </x:c>
      <x:c r="D6" s="15" t="str">
        <x:v>Assumption and boundary</x:v>
      </x:c>
      <x:c r="E6" s="15"/>
      <x:c r="F6" s="15"/>
      <x:c r="G6" s="15"/>
      <x:c r="H6" s="15"/>
      <x:c r="I6" s="15"/>
      <x:c r="J6" s="15"/>
      <x:c r="K6" s="15"/>
      <x:c r="L6" s="15"/>
      <x:c r="M6" s="15"/>
    </x:row>
    <x:row r="7" ht="35" customHeight="1">
      <x:c r="A7" s="18" t="str">
        <x:v>Full monthly service fee</x:v>
      </x:c>
      <x:c r="B7" s="18" t="str">
        <x:v>USD/month</x:v>
      </x:c>
      <x:c r="C7" s="50" t="n">
        <x:v>180000</x:v>
      </x:c>
      <x:c r="D7" s="18" t="str">
        <x:v>Earned and invoiced fee at 100% revenue ramp.</x:v>
      </x:c>
      <x:c r="E7" s="18"/>
      <x:c r="F7" s="18"/>
      <x:c r="G7" s="18"/>
      <x:c r="H7" s="18"/>
      <x:c r="I7" s="3"/>
      <x:c r="J7" s="64" t="str">
        <x:v>Earned / invoiced revenue</x:v>
      </x:c>
      <x:c r="K7" s="64"/>
      <x:c r="L7" s="64"/>
      <x:c r="M7" s="65" t="n">
        <x:f>IF($C$18="READY",SUM(B28:M28),"")</x:f>
        <x:v>2145000</x:v>
      </x:c>
    </x:row>
    <x:row r="8" ht="35" customHeight="1">
      <x:c r="A8" s="18" t="str">
        <x:v>Earned setup fee in month 1</x:v>
      </x:c>
      <x:c r="B8" s="18" t="str">
        <x:v>USD</x:v>
      </x:c>
      <x:c r="C8" s="50" t="n">
        <x:v>120000</x:v>
      </x:c>
      <x:c r="D8" s="18" t="str">
        <x:v>Assumes a separately accepted setup deliverable; confirm accounting.</x:v>
      </x:c>
      <x:c r="E8" s="18"/>
      <x:c r="F8" s="18"/>
      <x:c r="G8" s="18"/>
      <x:c r="H8" s="18"/>
      <x:c r="I8" s="3"/>
      <x:c r="J8" s="64" t="str">
        <x:v>Delivery + mobilisation</x:v>
      </x:c>
      <x:c r="K8" s="64"/>
      <x:c r="L8" s="64"/>
      <x:c r="M8" s="65" t="n">
        <x:f>IF($C$18="READY",SUM(B29:M30),"")</x:f>
        <x:v>1964000</x:v>
      </x:c>
    </x:row>
    <x:row r="9" ht="35" customHeight="1">
      <x:c r="A9" s="18" t="str">
        <x:v>Monthly direct labour</x:v>
      </x:c>
      <x:c r="B9" s="18" t="str">
        <x:v>USD/month</x:v>
      </x:c>
      <x:c r="C9" s="50" t="n">
        <x:v>125000</x:v>
      </x:c>
      <x:c r="D9" s="18" t="str">
        <x:v>Delivery cost at 100% cost ramp.</x:v>
      </x:c>
      <x:c r="E9" s="18"/>
      <x:c r="F9" s="18"/>
      <x:c r="G9" s="18"/>
      <x:c r="H9" s="18"/>
      <x:c r="I9" s="3"/>
      <x:c r="J9" s="64" t="str">
        <x:v>Contribution before pursuit</x:v>
      </x:c>
      <x:c r="K9" s="64"/>
      <x:c r="L9" s="64"/>
      <x:c r="M9" s="65" t="n">
        <x:f>IF($C$18="READY",SUM(B33:M33),"")</x:f>
        <x:v>181000</x:v>
      </x:c>
    </x:row>
    <x:row r="10" ht="35" customHeight="1">
      <x:c r="A10" s="18" t="str">
        <x:v>Monthly direct technology</x:v>
      </x:c>
      <x:c r="B10" s="18" t="str">
        <x:v>USD/month</x:v>
      </x:c>
      <x:c r="C10" s="50" t="n">
        <x:v>14000</x:v>
      </x:c>
      <x:c r="D10" s="18" t="str">
        <x:v>No pass-through advertising spend included.</x:v>
      </x:c>
      <x:c r="E10" s="18"/>
      <x:c r="F10" s="18"/>
      <x:c r="G10" s="18"/>
      <x:c r="H10" s="18"/>
      <x:c r="I10" s="3"/>
      <x:c r="J10" s="64" t="str">
        <x:v>Contribution after pursuit</x:v>
      </x:c>
      <x:c r="K10" s="64"/>
      <x:c r="L10" s="64"/>
      <x:c r="M10" s="65" t="n">
        <x:f>IF($C$18="READY",SUM(B34:M34),"")</x:f>
        <x:v>121000</x:v>
      </x:c>
    </x:row>
    <x:row r="11" ht="35" customHeight="1">
      <x:c r="A11" s="18" t="str">
        <x:v>Other monthly direct cost</x:v>
      </x:c>
      <x:c r="B11" s="18" t="str">
        <x:v>USD/month</x:v>
      </x:c>
      <x:c r="C11" s="50" t="n">
        <x:v>8000</x:v>
      </x:c>
      <x:c r="D11" s="18" t="str">
        <x:v>Specify included costs; overhead and tax excluded.</x:v>
      </x:c>
      <x:c r="E11" s="18"/>
      <x:c r="F11" s="18"/>
      <x:c r="G11" s="18"/>
      <x:c r="H11" s="18"/>
      <x:c r="I11" s="3"/>
      <x:c r="J11" s="64" t="str">
        <x:v>Peak extra funding needed</x:v>
      </x:c>
      <x:c r="K11" s="64"/>
      <x:c r="L11" s="64"/>
      <x:c r="M11" s="65" t="n">
        <x:f>IF($C$18="READY",MAX(0,-MIN(B37:M37)),"")</x:f>
        <x:v>407000</x:v>
      </x:c>
    </x:row>
    <x:row r="12" ht="35" customHeight="1">
      <x:c r="A12" s="18" t="str">
        <x:v>Mobilisation cost, month 1</x:v>
      </x:c>
      <x:c r="B12" s="18" t="str">
        <x:v>USD</x:v>
      </x:c>
      <x:c r="C12" s="50" t="n">
        <x:v>200000</x:v>
      </x:c>
      <x:c r="D12" s="18" t="str">
        <x:v>Paid in month one; not double-counted in direct run cost.</x:v>
      </x:c>
      <x:c r="E12" s="18"/>
      <x:c r="F12" s="18"/>
      <x:c r="G12" s="18"/>
      <x:c r="H12" s="18"/>
      <x:c r="I12" s="3"/>
      <x:c r="J12" s="64" t="str">
        <x:v>Closing cash allocated</x:v>
      </x:c>
      <x:c r="K12" s="64"/>
      <x:c r="L12" s="64"/>
      <x:c r="M12" s="65" t="n">
        <x:f>IF($C$18="READY",M37,"")</x:f>
        <x:v>-59000</x:v>
      </x:c>
    </x:row>
    <x:row r="13" ht="35" customHeight="1">
      <x:c r="A13" s="18" t="str">
        <x:v>Pursuit cost, month 1</x:v>
      </x:c>
      <x:c r="B13" s="18" t="str">
        <x:v>USD</x:v>
      </x:c>
      <x:c r="C13" s="50" t="n">
        <x:v>60000</x:v>
      </x:c>
      <x:c r="D13" s="18" t="str">
        <x:v>Included for whole-contract cash, separate from delivery contribution.</x:v>
      </x:c>
      <x:c r="E13" s="18"/>
      <x:c r="F13" s="18"/>
      <x:c r="G13" s="18"/>
      <x:c r="H13" s="18"/>
      <x:c r="I13" s="3"/>
      <x:c r="J13" s="64" t="str">
        <x:v>Closing receivables</x:v>
      </x:c>
      <x:c r="K13" s="64"/>
      <x:c r="L13" s="64"/>
      <x:c r="M13" s="65" t="n">
        <x:f>IF($C$18="READY",M38,"")</x:f>
        <x:v>180000</x:v>
      </x:c>
    </x:row>
    <x:row r="14" ht="35" customHeight="1">
      <x:c r="A14" s="18" t="str">
        <x:v>Collection lag</x:v>
      </x:c>
      <x:c r="B14" s="18" t="str">
        <x:v>whole months</x:v>
      </x:c>
      <x:c r="C14" s="52" t="n">
        <x:v>1</x:v>
      </x:c>
      <x:c r="D14" s="18" t="str">
        <x:v>Full invoice collected after 0–12 whole months; no bad debt.</x:v>
      </x:c>
      <x:c r="E14" s="18"/>
      <x:c r="F14" s="18"/>
      <x:c r="G14" s="18"/>
      <x:c r="H14" s="18"/>
      <x:c r="I14" s="3"/>
      <x:c r="J14" s="64" t="str">
        <x:v>Collected within 12 months</x:v>
      </x:c>
      <x:c r="K14" s="64"/>
      <x:c r="L14" s="64"/>
      <x:c r="M14" s="65" t="n">
        <x:f>IF($C$18="READY",SUM(B35:M35),"")</x:f>
        <x:v>1965000</x:v>
      </x:c>
    </x:row>
    <x:row r="15" ht="35" customHeight="1">
      <x:c r="A15" s="18" t="str">
        <x:v>Opening cash allocated</x:v>
      </x:c>
      <x:c r="B15" s="18" t="str">
        <x:v>USD</x:v>
      </x:c>
      <x:c r="C15" s="50" t="n">
        <x:v>0</x:v>
      </x:c>
      <x:c r="D15" s="18" t="str">
        <x:v>Starting cash assigned to this model; non-negative.</x:v>
      </x:c>
      <x:c r="E15" s="18"/>
      <x:c r="F15" s="18"/>
      <x:c r="G15" s="18"/>
      <x:c r="H15" s="18"/>
      <x:c r="I15" s="3"/>
      <x:c r="J15" s="3"/>
      <x:c r="K15" s="3"/>
      <x:c r="L15" s="3"/>
      <x:c r="M15" s="3"/>
    </x:row>
    <x:row r="16" ht="23" customHeight="1">
      <x:c r="A16" s="3"/>
      <x:c r="B16" s="3"/>
      <x:c r="C16" s="3"/>
      <x:c r="D16" s="3"/>
      <x:c r="E16" s="3"/>
      <x:c r="F16" s="3"/>
      <x:c r="G16" s="3"/>
      <x:c r="H16" s="3"/>
      <x:c r="I16" s="3"/>
      <x:c r="J16" s="3"/>
      <x:c r="K16" s="3"/>
      <x:c r="L16" s="3"/>
      <x:c r="M16" s="3"/>
    </x:row>
    <x:row r="17" ht="23" customHeight="1">
      <x:c r="A17" s="3"/>
      <x:c r="B17" s="3"/>
      <x:c r="C17" s="3"/>
      <x:c r="D17" s="3"/>
      <x:c r="E17" s="3"/>
      <x:c r="F17" s="3"/>
      <x:c r="G17" s="3"/>
      <x:c r="H17" s="3"/>
      <x:c r="I17" s="3"/>
      <x:c r="J17" s="3"/>
      <x:c r="K17" s="3"/>
      <x:c r="L17" s="3"/>
      <x:c r="M17" s="3"/>
    </x:row>
    <x:row r="18" ht="23" customHeight="1">
      <x:c r="A18" s="70" t="str">
        <x:v>INPUT STATUS</x:v>
      </x:c>
      <x:c r="B18" s="70"/>
      <x:c r="C18" s="70" t="str">
        <x:f>IF(OR(COUNT(C7:C15)&lt;&gt;9,COUNT(B24:M25)&lt;&gt;24),"ENTER ALL INPUTS",IF(OR(MIN(C7:C15)&lt;0,MIN(B24:M25)&lt;0,C14&gt;12,MOD(C14,1)&lt;&gt;0),"CHECK INPUTS","READY"))</x:f>
        <x:v>READY</x:v>
      </x:c>
      <x:c r="D18" s="70"/>
      <x:c r="E18" s="70"/>
      <x:c r="F18" s="70"/>
      <x:c r="G18" s="70"/>
      <x:c r="H18" s="70"/>
      <x:c r="I18" s="3"/>
      <x:c r="J18" s="3"/>
      <x:c r="K18" s="3"/>
      <x:c r="L18" s="3"/>
      <x:c r="M18" s="3"/>
    </x:row>
    <x:row r="19" ht="23" customHeight="1">
      <x:c r="A19" s="70"/>
      <x:c r="B19" s="70"/>
      <x:c r="C19" s="70"/>
      <x:c r="D19" s="70"/>
      <x:c r="E19" s="70"/>
      <x:c r="F19" s="70"/>
      <x:c r="G19" s="70"/>
      <x:c r="H19" s="70"/>
      <x:c r="I19" s="3"/>
      <x:c r="J19" s="3"/>
      <x:c r="K19" s="3"/>
      <x:c r="L19" s="3"/>
      <x:c r="M19" s="3"/>
    </x:row>
    <x:row r="20" ht="23" customHeight="1">
      <x:c r="A20" s="3"/>
      <x:c r="B20" s="3"/>
      <x:c r="C20" s="3"/>
      <x:c r="D20" s="3"/>
      <x:c r="E20" s="3"/>
      <x:c r="F20" s="3"/>
      <x:c r="G20" s="3"/>
      <x:c r="H20" s="3"/>
      <x:c r="I20" s="3"/>
      <x:c r="J20" s="3"/>
      <x:c r="K20" s="3"/>
      <x:c r="L20" s="3"/>
      <x:c r="M20" s="3"/>
    </x:row>
    <x:row r="21" ht="23" customHeight="1">
      <x:c r="A21" s="3"/>
      <x:c r="B21" s="3"/>
      <x:c r="C21" s="3"/>
      <x:c r="D21" s="3"/>
      <x:c r="E21" s="3"/>
      <x:c r="F21" s="3"/>
      <x:c r="G21" s="3"/>
      <x:c r="H21" s="3"/>
      <x:c r="I21" s="3"/>
      <x:c r="J21" s="3"/>
      <x:c r="K21" s="3"/>
      <x:c r="L21" s="3"/>
      <x:c r="M21" s="3"/>
    </x:row>
    <x:row r="22" ht="23" customHeight="1">
      <x:c r="A22" s="3"/>
      <x:c r="B22" s="3"/>
      <x:c r="C22" s="3"/>
      <x:c r="D22" s="3"/>
      <x:c r="E22" s="3"/>
      <x:c r="F22" s="3"/>
      <x:c r="G22" s="3"/>
      <x:c r="H22" s="3"/>
      <x:c r="I22" s="3"/>
      <x:c r="J22" s="3"/>
      <x:c r="K22" s="3"/>
      <x:c r="L22" s="3"/>
      <x:c r="M22" s="3"/>
    </x:row>
    <x:row r="23" ht="31" customHeight="1">
      <x:c r="A23" s="15" t="str">
        <x:v>Month</x:v>
      </x:c>
      <x:c r="B23" s="15" t="n">
        <x:v>1</x:v>
      </x:c>
      <x:c r="C23" s="15" t="n">
        <x:v>2</x:v>
      </x:c>
      <x:c r="D23" s="15" t="n">
        <x:v>3</x:v>
      </x:c>
      <x:c r="E23" s="15" t="n">
        <x:v>4</x:v>
      </x:c>
      <x:c r="F23" s="15" t="n">
        <x:v>5</x:v>
      </x:c>
      <x:c r="G23" s="15" t="n">
        <x:v>6</x:v>
      </x:c>
      <x:c r="H23" s="15" t="n">
        <x:v>7</x:v>
      </x:c>
      <x:c r="I23" s="15" t="n">
        <x:v>8</x:v>
      </x:c>
      <x:c r="J23" s="15" t="n">
        <x:v>9</x:v>
      </x:c>
      <x:c r="K23" s="15" t="n">
        <x:v>10</x:v>
      </x:c>
      <x:c r="L23" s="15" t="n">
        <x:v>11</x:v>
      </x:c>
      <x:c r="M23" s="15" t="n">
        <x:v>12</x:v>
      </x:c>
    </x:row>
    <x:row r="24" ht="31" customHeight="1">
      <x:c r="A24" s="3" t="str">
        <x:v>Service-fee revenue ramp</x:v>
      </x:c>
      <x:c r="B24" s="48" t="n">
        <x:v>0.5</x:v>
      </x:c>
      <x:c r="C24" s="48" t="n">
        <x:v>0.75</x:v>
      </x:c>
      <x:c r="D24" s="48" t="n">
        <x:v>1</x:v>
      </x:c>
      <x:c r="E24" s="48" t="n">
        <x:v>1</x:v>
      </x:c>
      <x:c r="F24" s="48" t="n">
        <x:v>1</x:v>
      </x:c>
      <x:c r="G24" s="48" t="n">
        <x:v>1</x:v>
      </x:c>
      <x:c r="H24" s="48" t="n">
        <x:v>1</x:v>
      </x:c>
      <x:c r="I24" s="48" t="n">
        <x:v>1</x:v>
      </x:c>
      <x:c r="J24" s="48" t="n">
        <x:v>1</x:v>
      </x:c>
      <x:c r="K24" s="48" t="n">
        <x:v>1</x:v>
      </x:c>
      <x:c r="L24" s="48" t="n">
        <x:v>1</x:v>
      </x:c>
      <x:c r="M24" s="48" t="n">
        <x:v>1</x:v>
      </x:c>
    </x:row>
    <x:row r="25" ht="31" customHeight="1">
      <x:c r="A25" s="3" t="str">
        <x:v>Direct-cost ramp</x:v>
      </x:c>
      <x:c r="B25" s="48" t="n">
        <x:v>1</x:v>
      </x:c>
      <x:c r="C25" s="48" t="n">
        <x:v>1</x:v>
      </x:c>
      <x:c r="D25" s="48" t="n">
        <x:v>1</x:v>
      </x:c>
      <x:c r="E25" s="48" t="n">
        <x:v>1</x:v>
      </x:c>
      <x:c r="F25" s="48" t="n">
        <x:v>1</x:v>
      </x:c>
      <x:c r="G25" s="48" t="n">
        <x:v>1</x:v>
      </x:c>
      <x:c r="H25" s="48" t="n">
        <x:v>1</x:v>
      </x:c>
      <x:c r="I25" s="48" t="n">
        <x:v>1</x:v>
      </x:c>
      <x:c r="J25" s="48" t="n">
        <x:v>1</x:v>
      </x:c>
      <x:c r="K25" s="48" t="n">
        <x:v>1</x:v>
      </x:c>
      <x:c r="L25" s="48" t="n">
        <x:v>1</x:v>
      </x:c>
      <x:c r="M25" s="48" t="n">
        <x:v>1</x:v>
      </x:c>
    </x:row>
    <x:row r="26" ht="31" customHeight="1">
      <x:c r="A26" s="3" t="str">
        <x:v>Earned service fees</x:v>
      </x:c>
      <x:c r="B26" s="104" t="n">
        <x:f>IF($C$18="READY",$C$7*B24,"")</x:f>
        <x:v>90000</x:v>
      </x:c>
      <x:c r="C26" s="104" t="n">
        <x:f>IF($C$18="READY",$C$7*C24,"")</x:f>
        <x:v>135000</x:v>
      </x:c>
      <x:c r="D26" s="104" t="n">
        <x:f>IF($C$18="READY",$C$7*D24,"")</x:f>
        <x:v>180000</x:v>
      </x:c>
      <x:c r="E26" s="104" t="n">
        <x:f>IF($C$18="READY",$C$7*E24,"")</x:f>
        <x:v>180000</x:v>
      </x:c>
      <x:c r="F26" s="104" t="n">
        <x:f>IF($C$18="READY",$C$7*F24,"")</x:f>
        <x:v>180000</x:v>
      </x:c>
      <x:c r="G26" s="104" t="n">
        <x:f>IF($C$18="READY",$C$7*G24,"")</x:f>
        <x:v>180000</x:v>
      </x:c>
      <x:c r="H26" s="104" t="n">
        <x:f>IF($C$18="READY",$C$7*H24,"")</x:f>
        <x:v>180000</x:v>
      </x:c>
      <x:c r="I26" s="104" t="n">
        <x:f>IF($C$18="READY",$C$7*I24,"")</x:f>
        <x:v>180000</x:v>
      </x:c>
      <x:c r="J26" s="104" t="n">
        <x:f>IF($C$18="READY",$C$7*J24,"")</x:f>
        <x:v>180000</x:v>
      </x:c>
      <x:c r="K26" s="104" t="n">
        <x:f>IF($C$18="READY",$C$7*K24,"")</x:f>
        <x:v>180000</x:v>
      </x:c>
      <x:c r="L26" s="104" t="n">
        <x:f>IF($C$18="READY",$C$7*L24,"")</x:f>
        <x:v>180000</x:v>
      </x:c>
      <x:c r="M26" s="104" t="n">
        <x:f>IF($C$18="READY",$C$7*M24,"")</x:f>
        <x:v>180000</x:v>
      </x:c>
    </x:row>
    <x:row r="27" ht="31" customHeight="1">
      <x:c r="A27" s="3" t="str">
        <x:v>Earned setup fee</x:v>
      </x:c>
      <x:c r="B27" s="104" t="n">
        <x:f>IF($C$18="READY",IF(B$23=1,$C$8,0),"")</x:f>
        <x:v>120000</x:v>
      </x:c>
      <x:c r="C27" s="104" t="n">
        <x:f>IF($C$18="READY",IF(C$23=1,$C$8,0),"")</x:f>
        <x:v>0</x:v>
      </x:c>
      <x:c r="D27" s="104" t="n">
        <x:f>IF($C$18="READY",IF(D$23=1,$C$8,0),"")</x:f>
        <x:v>0</x:v>
      </x:c>
      <x:c r="E27" s="104" t="n">
        <x:f>IF($C$18="READY",IF(E$23=1,$C$8,0),"")</x:f>
        <x:v>0</x:v>
      </x:c>
      <x:c r="F27" s="104" t="n">
        <x:f>IF($C$18="READY",IF(F$23=1,$C$8,0),"")</x:f>
        <x:v>0</x:v>
      </x:c>
      <x:c r="G27" s="104" t="n">
        <x:f>IF($C$18="READY",IF(G$23=1,$C$8,0),"")</x:f>
        <x:v>0</x:v>
      </x:c>
      <x:c r="H27" s="104" t="n">
        <x:f>IF($C$18="READY",IF(H$23=1,$C$8,0),"")</x:f>
        <x:v>0</x:v>
      </x:c>
      <x:c r="I27" s="104" t="n">
        <x:f>IF($C$18="READY",IF(I$23=1,$C$8,0),"")</x:f>
        <x:v>0</x:v>
      </x:c>
      <x:c r="J27" s="104" t="n">
        <x:f>IF($C$18="READY",IF(J$23=1,$C$8,0),"")</x:f>
        <x:v>0</x:v>
      </x:c>
      <x:c r="K27" s="104" t="n">
        <x:f>IF($C$18="READY",IF(K$23=1,$C$8,0),"")</x:f>
        <x:v>0</x:v>
      </x:c>
      <x:c r="L27" s="104" t="n">
        <x:f>IF($C$18="READY",IF(L$23=1,$C$8,0),"")</x:f>
        <x:v>0</x:v>
      </x:c>
      <x:c r="M27" s="104" t="n">
        <x:f>IF($C$18="READY",IF(M$23=1,$C$8,0),"")</x:f>
        <x:v>0</x:v>
      </x:c>
    </x:row>
    <x:row r="28" ht="31" customHeight="1">
      <x:c r="A28" s="54" t="str">
        <x:v>Total earned / invoiced revenue</x:v>
      </x:c>
      <x:c r="B28" s="105" t="n">
        <x:f>IF($C$18="READY",SUM(B26:B27),"")</x:f>
        <x:v>210000</x:v>
      </x:c>
      <x:c r="C28" s="105" t="n">
        <x:f>IF($C$18="READY",SUM(C26:C27),"")</x:f>
        <x:v>135000</x:v>
      </x:c>
      <x:c r="D28" s="105" t="n">
        <x:f>IF($C$18="READY",SUM(D26:D27),"")</x:f>
        <x:v>180000</x:v>
      </x:c>
      <x:c r="E28" s="105" t="n">
        <x:f>IF($C$18="READY",SUM(E26:E27),"")</x:f>
        <x:v>180000</x:v>
      </x:c>
      <x:c r="F28" s="105" t="n">
        <x:f>IF($C$18="READY",SUM(F26:F27),"")</x:f>
        <x:v>180000</x:v>
      </x:c>
      <x:c r="G28" s="105" t="n">
        <x:f>IF($C$18="READY",SUM(G26:G27),"")</x:f>
        <x:v>180000</x:v>
      </x:c>
      <x:c r="H28" s="105" t="n">
        <x:f>IF($C$18="READY",SUM(H26:H27),"")</x:f>
        <x:v>180000</x:v>
      </x:c>
      <x:c r="I28" s="105" t="n">
        <x:f>IF($C$18="READY",SUM(I26:I27),"")</x:f>
        <x:v>180000</x:v>
      </x:c>
      <x:c r="J28" s="105" t="n">
        <x:f>IF($C$18="READY",SUM(J26:J27),"")</x:f>
        <x:v>180000</x:v>
      </x:c>
      <x:c r="K28" s="105" t="n">
        <x:f>IF($C$18="READY",SUM(K26:K27),"")</x:f>
        <x:v>180000</x:v>
      </x:c>
      <x:c r="L28" s="105" t="n">
        <x:f>IF($C$18="READY",SUM(L26:L27),"")</x:f>
        <x:v>180000</x:v>
      </x:c>
      <x:c r="M28" s="105" t="n">
        <x:f>IF($C$18="READY",SUM(M26:M27),"")</x:f>
        <x:v>180000</x:v>
      </x:c>
    </x:row>
    <x:row r="29" ht="31" customHeight="1">
      <x:c r="A29" s="3" t="str">
        <x:v>Direct run cost</x:v>
      </x:c>
      <x:c r="B29" s="104" t="n">
        <x:f>IF($C$18="READY",SUM($C$9:$C$11)*B25,"")</x:f>
        <x:v>147000</x:v>
      </x:c>
      <x:c r="C29" s="104" t="n">
        <x:f>IF($C$18="READY",SUM($C$9:$C$11)*C25,"")</x:f>
        <x:v>147000</x:v>
      </x:c>
      <x:c r="D29" s="104" t="n">
        <x:f>IF($C$18="READY",SUM($C$9:$C$11)*D25,"")</x:f>
        <x:v>147000</x:v>
      </x:c>
      <x:c r="E29" s="104" t="n">
        <x:f>IF($C$18="READY",SUM($C$9:$C$11)*E25,"")</x:f>
        <x:v>147000</x:v>
      </x:c>
      <x:c r="F29" s="104" t="n">
        <x:f>IF($C$18="READY",SUM($C$9:$C$11)*F25,"")</x:f>
        <x:v>147000</x:v>
      </x:c>
      <x:c r="G29" s="104" t="n">
        <x:f>IF($C$18="READY",SUM($C$9:$C$11)*G25,"")</x:f>
        <x:v>147000</x:v>
      </x:c>
      <x:c r="H29" s="104" t="n">
        <x:f>IF($C$18="READY",SUM($C$9:$C$11)*H25,"")</x:f>
        <x:v>147000</x:v>
      </x:c>
      <x:c r="I29" s="104" t="n">
        <x:f>IF($C$18="READY",SUM($C$9:$C$11)*I25,"")</x:f>
        <x:v>147000</x:v>
      </x:c>
      <x:c r="J29" s="104" t="n">
        <x:f>IF($C$18="READY",SUM($C$9:$C$11)*J25,"")</x:f>
        <x:v>147000</x:v>
      </x:c>
      <x:c r="K29" s="104" t="n">
        <x:f>IF($C$18="READY",SUM($C$9:$C$11)*K25,"")</x:f>
        <x:v>147000</x:v>
      </x:c>
      <x:c r="L29" s="104" t="n">
        <x:f>IF($C$18="READY",SUM($C$9:$C$11)*L25,"")</x:f>
        <x:v>147000</x:v>
      </x:c>
      <x:c r="M29" s="104" t="n">
        <x:f>IF($C$18="READY",SUM($C$9:$C$11)*M25,"")</x:f>
        <x:v>147000</x:v>
      </x:c>
    </x:row>
    <x:row r="30" ht="31" customHeight="1">
      <x:c r="A30" s="3" t="str">
        <x:v>Mobilisation cost</x:v>
      </x:c>
      <x:c r="B30" s="104" t="n">
        <x:f>IF($C$18="READY",IF(B$23=1,$C$12,0),"")</x:f>
        <x:v>200000</x:v>
      </x:c>
      <x:c r="C30" s="104" t="n">
        <x:f>IF($C$18="READY",IF(C$23=1,$C$12,0),"")</x:f>
        <x:v>0</x:v>
      </x:c>
      <x:c r="D30" s="104" t="n">
        <x:f>IF($C$18="READY",IF(D$23=1,$C$12,0),"")</x:f>
        <x:v>0</x:v>
      </x:c>
      <x:c r="E30" s="104" t="n">
        <x:f>IF($C$18="READY",IF(E$23=1,$C$12,0),"")</x:f>
        <x:v>0</x:v>
      </x:c>
      <x:c r="F30" s="104" t="n">
        <x:f>IF($C$18="READY",IF(F$23=1,$C$12,0),"")</x:f>
        <x:v>0</x:v>
      </x:c>
      <x:c r="G30" s="104" t="n">
        <x:f>IF($C$18="READY",IF(G$23=1,$C$12,0),"")</x:f>
        <x:v>0</x:v>
      </x:c>
      <x:c r="H30" s="104" t="n">
        <x:f>IF($C$18="READY",IF(H$23=1,$C$12,0),"")</x:f>
        <x:v>0</x:v>
      </x:c>
      <x:c r="I30" s="104" t="n">
        <x:f>IF($C$18="READY",IF(I$23=1,$C$12,0),"")</x:f>
        <x:v>0</x:v>
      </x:c>
      <x:c r="J30" s="104" t="n">
        <x:f>IF($C$18="READY",IF(J$23=1,$C$12,0),"")</x:f>
        <x:v>0</x:v>
      </x:c>
      <x:c r="K30" s="104" t="n">
        <x:f>IF($C$18="READY",IF(K$23=1,$C$12,0),"")</x:f>
        <x:v>0</x:v>
      </x:c>
      <x:c r="L30" s="104" t="n">
        <x:f>IF($C$18="READY",IF(L$23=1,$C$12,0),"")</x:f>
        <x:v>0</x:v>
      </x:c>
      <x:c r="M30" s="104" t="n">
        <x:f>IF($C$18="READY",IF(M$23=1,$C$12,0),"")</x:f>
        <x:v>0</x:v>
      </x:c>
    </x:row>
    <x:row r="31" ht="31" customHeight="1">
      <x:c r="A31" s="3" t="str">
        <x:v>Pursuit cost</x:v>
      </x:c>
      <x:c r="B31" s="104" t="n">
        <x:f>IF($C$18="READY",IF(B$23=1,$C$13,0),"")</x:f>
        <x:v>60000</x:v>
      </x:c>
      <x:c r="C31" s="104" t="n">
        <x:f>IF($C$18="READY",IF(C$23=1,$C$13,0),"")</x:f>
        <x:v>0</x:v>
      </x:c>
      <x:c r="D31" s="104" t="n">
        <x:f>IF($C$18="READY",IF(D$23=1,$C$13,0),"")</x:f>
        <x:v>0</x:v>
      </x:c>
      <x:c r="E31" s="104" t="n">
        <x:f>IF($C$18="READY",IF(E$23=1,$C$13,0),"")</x:f>
        <x:v>0</x:v>
      </x:c>
      <x:c r="F31" s="104" t="n">
        <x:f>IF($C$18="READY",IF(F$23=1,$C$13,0),"")</x:f>
        <x:v>0</x:v>
      </x:c>
      <x:c r="G31" s="104" t="n">
        <x:f>IF($C$18="READY",IF(G$23=1,$C$13,0),"")</x:f>
        <x:v>0</x:v>
      </x:c>
      <x:c r="H31" s="104" t="n">
        <x:f>IF($C$18="READY",IF(H$23=1,$C$13,0),"")</x:f>
        <x:v>0</x:v>
      </x:c>
      <x:c r="I31" s="104" t="n">
        <x:f>IF($C$18="READY",IF(I$23=1,$C$13,0),"")</x:f>
        <x:v>0</x:v>
      </x:c>
      <x:c r="J31" s="104" t="n">
        <x:f>IF($C$18="READY",IF(J$23=1,$C$13,0),"")</x:f>
        <x:v>0</x:v>
      </x:c>
      <x:c r="K31" s="104" t="n">
        <x:f>IF($C$18="READY",IF(K$23=1,$C$13,0),"")</x:f>
        <x:v>0</x:v>
      </x:c>
      <x:c r="L31" s="104" t="n">
        <x:f>IF($C$18="READY",IF(L$23=1,$C$13,0),"")</x:f>
        <x:v>0</x:v>
      </x:c>
      <x:c r="M31" s="104" t="n">
        <x:f>IF($C$18="READY",IF(M$23=1,$C$13,0),"")</x:f>
        <x:v>0</x:v>
      </x:c>
    </x:row>
    <x:row r="32" ht="31" customHeight="1">
      <x:c r="A32" s="54" t="str">
        <x:v>Total cost / payments</x:v>
      </x:c>
      <x:c r="B32" s="105" t="n">
        <x:f>IF($C$18="READY",SUM(B29:B31),"")</x:f>
        <x:v>407000</x:v>
      </x:c>
      <x:c r="C32" s="105" t="n">
        <x:f>IF($C$18="READY",SUM(C29:C31),"")</x:f>
        <x:v>147000</x:v>
      </x:c>
      <x:c r="D32" s="105" t="n">
        <x:f>IF($C$18="READY",SUM(D29:D31),"")</x:f>
        <x:v>147000</x:v>
      </x:c>
      <x:c r="E32" s="105" t="n">
        <x:f>IF($C$18="READY",SUM(E29:E31),"")</x:f>
        <x:v>147000</x:v>
      </x:c>
      <x:c r="F32" s="105" t="n">
        <x:f>IF($C$18="READY",SUM(F29:F31),"")</x:f>
        <x:v>147000</x:v>
      </x:c>
      <x:c r="G32" s="105" t="n">
        <x:f>IF($C$18="READY",SUM(G29:G31),"")</x:f>
        <x:v>147000</x:v>
      </x:c>
      <x:c r="H32" s="105" t="n">
        <x:f>IF($C$18="READY",SUM(H29:H31),"")</x:f>
        <x:v>147000</x:v>
      </x:c>
      <x:c r="I32" s="105" t="n">
        <x:f>IF($C$18="READY",SUM(I29:I31),"")</x:f>
        <x:v>147000</x:v>
      </x:c>
      <x:c r="J32" s="105" t="n">
        <x:f>IF($C$18="READY",SUM(J29:J31),"")</x:f>
        <x:v>147000</x:v>
      </x:c>
      <x:c r="K32" s="105" t="n">
        <x:f>IF($C$18="READY",SUM(K29:K31),"")</x:f>
        <x:v>147000</x:v>
      </x:c>
      <x:c r="L32" s="105" t="n">
        <x:f>IF($C$18="READY",SUM(L29:L31),"")</x:f>
        <x:v>147000</x:v>
      </x:c>
      <x:c r="M32" s="105" t="n">
        <x:f>IF($C$18="READY",SUM(M29:M31),"")</x:f>
        <x:v>147000</x:v>
      </x:c>
    </x:row>
    <x:row r="33" ht="31" customHeight="1">
      <x:c r="A33" s="3" t="str">
        <x:v>Contribution before pursuit</x:v>
      </x:c>
      <x:c r="B33" s="104" t="n">
        <x:f>IF($C$18="READY",B28-B29-B30,"")</x:f>
        <x:v>-137000</x:v>
      </x:c>
      <x:c r="C33" s="104" t="n">
        <x:f>IF($C$18="READY",C28-C29-C30,"")</x:f>
        <x:v>-12000</x:v>
      </x:c>
      <x:c r="D33" s="104" t="n">
        <x:f>IF($C$18="READY",D28-D29-D30,"")</x:f>
        <x:v>33000</x:v>
      </x:c>
      <x:c r="E33" s="104" t="n">
        <x:f>IF($C$18="READY",E28-E29-E30,"")</x:f>
        <x:v>33000</x:v>
      </x:c>
      <x:c r="F33" s="104" t="n">
        <x:f>IF($C$18="READY",F28-F29-F30,"")</x:f>
        <x:v>33000</x:v>
      </x:c>
      <x:c r="G33" s="104" t="n">
        <x:f>IF($C$18="READY",G28-G29-G30,"")</x:f>
        <x:v>33000</x:v>
      </x:c>
      <x:c r="H33" s="104" t="n">
        <x:f>IF($C$18="READY",H28-H29-H30,"")</x:f>
        <x:v>33000</x:v>
      </x:c>
      <x:c r="I33" s="104" t="n">
        <x:f>IF($C$18="READY",I28-I29-I30,"")</x:f>
        <x:v>33000</x:v>
      </x:c>
      <x:c r="J33" s="104" t="n">
        <x:f>IF($C$18="READY",J28-J29-J30,"")</x:f>
        <x:v>33000</x:v>
      </x:c>
      <x:c r="K33" s="104" t="n">
        <x:f>IF($C$18="READY",K28-K29-K30,"")</x:f>
        <x:v>33000</x:v>
      </x:c>
      <x:c r="L33" s="104" t="n">
        <x:f>IF($C$18="READY",L28-L29-L30,"")</x:f>
        <x:v>33000</x:v>
      </x:c>
      <x:c r="M33" s="104" t="n">
        <x:f>IF($C$18="READY",M28-M29-M30,"")</x:f>
        <x:v>33000</x:v>
      </x:c>
    </x:row>
    <x:row r="34" ht="31" customHeight="1">
      <x:c r="A34" s="54" t="str">
        <x:v>Contribution after pursuit</x:v>
      </x:c>
      <x:c r="B34" s="105" t="n">
        <x:f>IF($C$18="READY",B28-B32,"")</x:f>
        <x:v>-197000</x:v>
      </x:c>
      <x:c r="C34" s="105" t="n">
        <x:f>IF($C$18="READY",C28-C32,"")</x:f>
        <x:v>-12000</x:v>
      </x:c>
      <x:c r="D34" s="105" t="n">
        <x:f>IF($C$18="READY",D28-D32,"")</x:f>
        <x:v>33000</x:v>
      </x:c>
      <x:c r="E34" s="105" t="n">
        <x:f>IF($C$18="READY",E28-E32,"")</x:f>
        <x:v>33000</x:v>
      </x:c>
      <x:c r="F34" s="105" t="n">
        <x:f>IF($C$18="READY",F28-F32,"")</x:f>
        <x:v>33000</x:v>
      </x:c>
      <x:c r="G34" s="105" t="n">
        <x:f>IF($C$18="READY",G28-G32,"")</x:f>
        <x:v>33000</x:v>
      </x:c>
      <x:c r="H34" s="105" t="n">
        <x:f>IF($C$18="READY",H28-H32,"")</x:f>
        <x:v>33000</x:v>
      </x:c>
      <x:c r="I34" s="105" t="n">
        <x:f>IF($C$18="READY",I28-I32,"")</x:f>
        <x:v>33000</x:v>
      </x:c>
      <x:c r="J34" s="105" t="n">
        <x:f>IF($C$18="READY",J28-J32,"")</x:f>
        <x:v>33000</x:v>
      </x:c>
      <x:c r="K34" s="105" t="n">
        <x:f>IF($C$18="READY",K28-K32,"")</x:f>
        <x:v>33000</x:v>
      </x:c>
      <x:c r="L34" s="105" t="n">
        <x:f>IF($C$18="READY",L28-L32,"")</x:f>
        <x:v>33000</x:v>
      </x:c>
      <x:c r="M34" s="105" t="n">
        <x:f>IF($C$18="READY",M28-M32,"")</x:f>
        <x:v>33000</x:v>
      </x:c>
    </x:row>
    <x:row r="35" ht="31" customHeight="1">
      <x:c r="A35" s="3" t="str">
        <x:v>Cash receipts</x:v>
      </x:c>
      <x:c r="B35" s="104" t="n">
        <x:f>IF($C$18="READY",IF(B$23&lt;=$C$14,0,INDEX($B$28:$M$28,1,B$23-$C$14)),"")</x:f>
        <x:v>0</x:v>
      </x:c>
      <x:c r="C35" s="104" t="n">
        <x:f>IF($C$18="READY",IF(C$23&lt;=$C$14,0,INDEX($B$28:$M$28,1,C$23-$C$14)),"")</x:f>
        <x:v>210000</x:v>
      </x:c>
      <x:c r="D35" s="104" t="n">
        <x:f>IF($C$18="READY",IF(D$23&lt;=$C$14,0,INDEX($B$28:$M$28,1,D$23-$C$14)),"")</x:f>
        <x:v>135000</x:v>
      </x:c>
      <x:c r="E35" s="104" t="n">
        <x:f>IF($C$18="READY",IF(E$23&lt;=$C$14,0,INDEX($B$28:$M$28,1,E$23-$C$14)),"")</x:f>
        <x:v>180000</x:v>
      </x:c>
      <x:c r="F35" s="104" t="n">
        <x:f>IF($C$18="READY",IF(F$23&lt;=$C$14,0,INDEX($B$28:$M$28,1,F$23-$C$14)),"")</x:f>
        <x:v>180000</x:v>
      </x:c>
      <x:c r="G35" s="104" t="n">
        <x:f>IF($C$18="READY",IF(G$23&lt;=$C$14,0,INDEX($B$28:$M$28,1,G$23-$C$14)),"")</x:f>
        <x:v>180000</x:v>
      </x:c>
      <x:c r="H35" s="104" t="n">
        <x:f>IF($C$18="READY",IF(H$23&lt;=$C$14,0,INDEX($B$28:$M$28,1,H$23-$C$14)),"")</x:f>
        <x:v>180000</x:v>
      </x:c>
      <x:c r="I35" s="104" t="n">
        <x:f>IF($C$18="READY",IF(I$23&lt;=$C$14,0,INDEX($B$28:$M$28,1,I$23-$C$14)),"")</x:f>
        <x:v>180000</x:v>
      </x:c>
      <x:c r="J35" s="104" t="n">
        <x:f>IF($C$18="READY",IF(J$23&lt;=$C$14,0,INDEX($B$28:$M$28,1,J$23-$C$14)),"")</x:f>
        <x:v>180000</x:v>
      </x:c>
      <x:c r="K35" s="104" t="n">
        <x:f>IF($C$18="READY",IF(K$23&lt;=$C$14,0,INDEX($B$28:$M$28,1,K$23-$C$14)),"")</x:f>
        <x:v>180000</x:v>
      </x:c>
      <x:c r="L35" s="104" t="n">
        <x:f>IF($C$18="READY",IF(L$23&lt;=$C$14,0,INDEX($B$28:$M$28,1,L$23-$C$14)),"")</x:f>
        <x:v>180000</x:v>
      </x:c>
      <x:c r="M35" s="104" t="n">
        <x:f>IF($C$18="READY",IF(M$23&lt;=$C$14,0,INDEX($B$28:$M$28,1,M$23-$C$14)),"")</x:f>
        <x:v>180000</x:v>
      </x:c>
    </x:row>
    <x:row r="36" ht="31" customHeight="1">
      <x:c r="A36" s="3" t="str">
        <x:v>Net cash flow</x:v>
      </x:c>
      <x:c r="B36" s="104" t="n">
        <x:f>IF($C$18="READY",B35-B32,"")</x:f>
        <x:v>-407000</x:v>
      </x:c>
      <x:c r="C36" s="104" t="n">
        <x:f>IF($C$18="READY",C35-C32,"")</x:f>
        <x:v>63000</x:v>
      </x:c>
      <x:c r="D36" s="104" t="n">
        <x:f>IF($C$18="READY",D35-D32,"")</x:f>
        <x:v>-12000</x:v>
      </x:c>
      <x:c r="E36" s="104" t="n">
        <x:f>IF($C$18="READY",E35-E32,"")</x:f>
        <x:v>33000</x:v>
      </x:c>
      <x:c r="F36" s="104" t="n">
        <x:f>IF($C$18="READY",F35-F32,"")</x:f>
        <x:v>33000</x:v>
      </x:c>
      <x:c r="G36" s="104" t="n">
        <x:f>IF($C$18="READY",G35-G32,"")</x:f>
        <x:v>33000</x:v>
      </x:c>
      <x:c r="H36" s="104" t="n">
        <x:f>IF($C$18="READY",H35-H32,"")</x:f>
        <x:v>33000</x:v>
      </x:c>
      <x:c r="I36" s="104" t="n">
        <x:f>IF($C$18="READY",I35-I32,"")</x:f>
        <x:v>33000</x:v>
      </x:c>
      <x:c r="J36" s="104" t="n">
        <x:f>IF($C$18="READY",J35-J32,"")</x:f>
        <x:v>33000</x:v>
      </x:c>
      <x:c r="K36" s="104" t="n">
        <x:f>IF($C$18="READY",K35-K32,"")</x:f>
        <x:v>33000</x:v>
      </x:c>
      <x:c r="L36" s="104" t="n">
        <x:f>IF($C$18="READY",L35-L32,"")</x:f>
        <x:v>33000</x:v>
      </x:c>
      <x:c r="M36" s="104" t="n">
        <x:f>IF($C$18="READY",M35-M32,"")</x:f>
        <x:v>33000</x:v>
      </x:c>
    </x:row>
    <x:row r="37" ht="31" customHeight="1">
      <x:c r="A37" s="54" t="str">
        <x:v>Cumulative allocated cash</x:v>
      </x:c>
      <x:c r="B37" s="105" t="n">
        <x:f>IF($C$18="READY",$C$15+SUM($B$36:B36),"")</x:f>
        <x:v>-407000</x:v>
      </x:c>
      <x:c r="C37" s="105" t="n">
        <x:f>IF($C$18="READY",$C$15+SUM($B$36:C36),"")</x:f>
        <x:v>-344000</x:v>
      </x:c>
      <x:c r="D37" s="105" t="n">
        <x:f>IF($C$18="READY",$C$15+SUM($B$36:D36),"")</x:f>
        <x:v>-356000</x:v>
      </x:c>
      <x:c r="E37" s="105" t="n">
        <x:f>IF($C$18="READY",$C$15+SUM($B$36:E36),"")</x:f>
        <x:v>-323000</x:v>
      </x:c>
      <x:c r="F37" s="105" t="n">
        <x:f>IF($C$18="READY",$C$15+SUM($B$36:F36),"")</x:f>
        <x:v>-290000</x:v>
      </x:c>
      <x:c r="G37" s="105" t="n">
        <x:f>IF($C$18="READY",$C$15+SUM($B$36:G36),"")</x:f>
        <x:v>-257000</x:v>
      </x:c>
      <x:c r="H37" s="105" t="n">
        <x:f>IF($C$18="READY",$C$15+SUM($B$36:H36),"")</x:f>
        <x:v>-224000</x:v>
      </x:c>
      <x:c r="I37" s="105" t="n">
        <x:f>IF($C$18="READY",$C$15+SUM($B$36:I36),"")</x:f>
        <x:v>-191000</x:v>
      </x:c>
      <x:c r="J37" s="105" t="n">
        <x:f>IF($C$18="READY",$C$15+SUM($B$36:J36),"")</x:f>
        <x:v>-158000</x:v>
      </x:c>
      <x:c r="K37" s="105" t="n">
        <x:f>IF($C$18="READY",$C$15+SUM($B$36:K36),"")</x:f>
        <x:v>-125000</x:v>
      </x:c>
      <x:c r="L37" s="105" t="n">
        <x:f>IF($C$18="READY",$C$15+SUM($B$36:L36),"")</x:f>
        <x:v>-92000</x:v>
      </x:c>
      <x:c r="M37" s="105" t="n">
        <x:f>IF($C$18="READY",$C$15+SUM($B$36:M36),"")</x:f>
        <x:v>-59000</x:v>
      </x:c>
    </x:row>
    <x:row r="38" ht="31" customHeight="1">
      <x:c r="A38" s="54" t="str">
        <x:v>Closing accounts receivable</x:v>
      </x:c>
      <x:c r="B38" s="105" t="n">
        <x:f>IF($C$18="READY",SUM($B$28:B28)-SUM($B$35:B35),"")</x:f>
        <x:v>210000</x:v>
      </x:c>
      <x:c r="C38" s="105" t="n">
        <x:f>IF($C$18="READY",SUM($B$28:C28)-SUM($B$35:C35),"")</x:f>
        <x:v>135000</x:v>
      </x:c>
      <x:c r="D38" s="105" t="n">
        <x:f>IF($C$18="READY",SUM($B$28:D28)-SUM($B$35:D35),"")</x:f>
        <x:v>180000</x:v>
      </x:c>
      <x:c r="E38" s="105" t="n">
        <x:f>IF($C$18="READY",SUM($B$28:E28)-SUM($B$35:E35),"")</x:f>
        <x:v>180000</x:v>
      </x:c>
      <x:c r="F38" s="105" t="n">
        <x:f>IF($C$18="READY",SUM($B$28:F28)-SUM($B$35:F35),"")</x:f>
        <x:v>180000</x:v>
      </x:c>
      <x:c r="G38" s="105" t="n">
        <x:f>IF($C$18="READY",SUM($B$28:G28)-SUM($B$35:G35),"")</x:f>
        <x:v>180000</x:v>
      </x:c>
      <x:c r="H38" s="105" t="n">
        <x:f>IF($C$18="READY",SUM($B$28:H28)-SUM($B$35:H35),"")</x:f>
        <x:v>180000</x:v>
      </x:c>
      <x:c r="I38" s="105" t="n">
        <x:f>IF($C$18="READY",SUM($B$28:I28)-SUM($B$35:I35),"")</x:f>
        <x:v>180000</x:v>
      </x:c>
      <x:c r="J38" s="105" t="n">
        <x:f>IF($C$18="READY",SUM($B$28:J28)-SUM($B$35:J35),"")</x:f>
        <x:v>180000</x:v>
      </x:c>
      <x:c r="K38" s="105" t="n">
        <x:f>IF($C$18="READY",SUM($B$28:K28)-SUM($B$35:K35),"")</x:f>
        <x:v>180000</x:v>
      </x:c>
      <x:c r="L38" s="105" t="n">
        <x:f>IF($C$18="READY",SUM($B$28:L28)-SUM($B$35:L35),"")</x:f>
        <x:v>180000</x:v>
      </x:c>
      <x:c r="M38" s="105" t="n">
        <x:f>IF($C$18="READY",SUM($B$28:M28)-SUM($B$35:M35),"")</x:f>
        <x:v>180000</x:v>
      </x:c>
    </x:row>
    <x:row r="39" ht="23" customHeight="1">
      <x:c r="A39" s="3"/>
      <x:c r="B39" s="3"/>
      <x:c r="C39" s="3"/>
      <x:c r="D39" s="3"/>
      <x:c r="E39" s="3"/>
      <x:c r="F39" s="3"/>
      <x:c r="G39" s="3"/>
      <x:c r="H39" s="3"/>
      <x:c r="I39" s="3"/>
      <x:c r="J39" s="3"/>
      <x:c r="K39" s="3"/>
      <x:c r="L39" s="3"/>
      <x:c r="M39" s="3"/>
    </x:row>
    <x:row r="40" ht="23" customHeight="1">
      <x:c r="A40" s="3"/>
      <x:c r="B40" s="3"/>
      <x:c r="C40" s="3"/>
      <x:c r="D40" s="3"/>
      <x:c r="E40" s="3"/>
      <x:c r="F40" s="3"/>
      <x:c r="G40" s="3"/>
      <x:c r="H40" s="3"/>
      <x:c r="I40" s="3"/>
      <x:c r="J40" s="3"/>
      <x:c r="K40" s="3"/>
      <x:c r="L40" s="3"/>
      <x:c r="M40" s="3"/>
    </x:row>
    <x:row r="41" ht="40" customHeight="1">
      <x:c r="A41" s="41" t="str">
        <x:v>Excludes tax, bad debt, deposits, financing cost and general overhead. Setup revenue is assumed earned and invoiced in month one. Change the model for actual acceptance, partial collection, holdbacks or longer timing.</x:v>
      </x:c>
      <x:c r="B41" s="41"/>
      <x:c r="C41" s="41"/>
      <x:c r="D41" s="41"/>
      <x:c r="E41" s="41"/>
      <x:c r="F41" s="41"/>
      <x:c r="G41" s="41"/>
      <x:c r="H41" s="41"/>
      <x:c r="I41" s="41"/>
      <x:c r="J41" s="41"/>
      <x:c r="K41" s="41"/>
      <x:c r="L41" s="41"/>
      <x:c r="M41" s="41"/>
    </x:row>
    <x:row r="42" ht="23" customHeight="1">
      <x:c r="A42" s="3"/>
      <x:c r="B42" s="3"/>
      <x:c r="C42" s="3"/>
      <x:c r="D42" s="3"/>
      <x:c r="E42" s="3"/>
      <x:c r="F42" s="3"/>
      <x:c r="G42" s="3"/>
      <x:c r="H42" s="3"/>
      <x:c r="I42" s="3"/>
      <x:c r="J42" s="3"/>
      <x:c r="K42" s="3"/>
      <x:c r="L42" s="3"/>
      <x:c r="M42" s="3"/>
    </x:row>
    <x:row r="43" ht="36" customHeight="1">
      <x:c r="A43" s="41" t="str">
        <x:v>Positive contribution does not eliminate a funding gap. The model's receipts cover only the twelve displayed months; remaining receivables may be collected later.</x:v>
      </x:c>
      <x:c r="B43" s="41"/>
      <x:c r="C43" s="41"/>
      <x:c r="D43" s="41"/>
      <x:c r="E43" s="41"/>
      <x:c r="F43" s="41"/>
      <x:c r="G43" s="41"/>
      <x:c r="H43" s="41"/>
      <x:c r="I43" s="41"/>
      <x:c r="J43" s="41"/>
      <x:c r="K43" s="41"/>
      <x:c r="L43" s="41"/>
      <x:c r="M43" s="41"/>
    </x:row>
    <x:row r="44" ht="23" customHeight="1">
      <x:c r="A44" s="3"/>
      <x:c r="B44" s="3"/>
      <x:c r="C44" s="3"/>
      <x:c r="D44" s="3"/>
      <x:c r="E44" s="3"/>
      <x:c r="F44" s="3"/>
      <x:c r="G44" s="3"/>
      <x:c r="H44" s="3"/>
      <x:c r="I44" s="3"/>
      <x:c r="J44" s="3"/>
      <x:c r="K44" s="3"/>
      <x:c r="L44" s="3"/>
      <x:c r="M44" s="3"/>
    </x:row>
    <x:row r="45" ht="23" customHeight="1">
      <x:c r="A45" s="3"/>
      <x:c r="B45" s="3"/>
      <x:c r="C45" s="3"/>
      <x:c r="D45" s="3"/>
      <x:c r="E45" s="3"/>
      <x:c r="F45" s="3"/>
      <x:c r="G45" s="3"/>
      <x:c r="H45" s="3"/>
      <x:c r="I45" s="3"/>
      <x:c r="J45" s="3"/>
      <x:c r="K45" s="3"/>
      <x:c r="L45" s="3"/>
      <x:c r="M45" s="3"/>
    </x:row>
  </x:sheetData>
  <x:mergeCells>
    <x:mergeCell ref="A1:M2"/>
    <x:mergeCell ref="A3:M4"/>
    <x:mergeCell ref="D6:H6"/>
    <x:mergeCell ref="D7:H7"/>
    <x:mergeCell ref="D8:H8"/>
    <x:mergeCell ref="D9:H9"/>
    <x:mergeCell ref="D10:H10"/>
    <x:mergeCell ref="D11:H11"/>
    <x:mergeCell ref="D12:H12"/>
    <x:mergeCell ref="D13:H13"/>
    <x:mergeCell ref="D14:H14"/>
    <x:mergeCell ref="D15:H15"/>
    <x:mergeCell ref="A18:B19"/>
    <x:mergeCell ref="C18:H19"/>
    <x:mergeCell ref="J7:L7"/>
    <x:mergeCell ref="J8:L8"/>
    <x:mergeCell ref="J9:L9"/>
    <x:mergeCell ref="J10:L10"/>
    <x:mergeCell ref="J11:L11"/>
    <x:mergeCell ref="J12:L12"/>
    <x:mergeCell ref="J13:L13"/>
    <x:mergeCell ref="J14:L14"/>
    <x:mergeCell ref="A41:M41"/>
    <x:mergeCell ref="A43:M43"/>
  </x:mergeCells>
  <x:pageMargins left="0.7" right="0.7" top="0.75" bottom="0.75" header="0.3" footer="0.3"/>
  <x:legacyDrawing xmlns:r="http://schemas.openxmlformats.org/officeDocument/2006/relationships" r:id="R478ffe101d9e46e8"/>
</x:worksheet>
</file>

<file path=xl/worksheets/sheet12.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39" hidden="0" customWidth="1"/>
    <x:col min="2" max="2" width="22" hidden="0" customWidth="1"/>
    <x:col min="3" max="3" width="21" hidden="0" customWidth="1"/>
    <x:col min="4" max="4" width="16" hidden="0" customWidth="1"/>
    <x:col min="5" max="5" width="16" hidden="0" customWidth="1"/>
    <x:col min="6" max="6" width="16" hidden="0" customWidth="1"/>
    <x:col min="7" max="7" width="16" hidden="0" customWidth="1"/>
    <x:col min="8" max="8" width="16" hidden="0" customWidth="1"/>
    <x:col min="9" max="9" width="23" hidden="0" customWidth="1"/>
  </x:cols>
  <x:sheetData>
    <x:row r="1" ht="24" customHeight="1">
      <x:c r="A1" s="7" t="str">
        <x:v>ENTERPRISE FUNNEL AND THE NEXT PURSUIT DECISION</x:v>
      </x:c>
      <x:c r="B1" s="7"/>
      <x:c r="C1" s="7"/>
      <x:c r="D1" s="7"/>
      <x:c r="E1" s="7"/>
      <x:c r="F1" s="7"/>
      <x:c r="G1" s="7"/>
      <x:c r="H1" s="7"/>
      <x:c r="I1" s="7"/>
    </x:row>
    <x:row r="2" ht="24" customHeight="1">
      <x:c r="A2" s="7"/>
      <x:c r="B2" s="7"/>
      <x:c r="C2" s="7"/>
      <x:c r="D2" s="7"/>
      <x:c r="E2" s="7"/>
      <x:c r="F2" s="7"/>
      <x:c r="G2" s="7"/>
      <x:c r="H2" s="7"/>
      <x:c r="I2" s="7"/>
    </x:row>
    <x:row r="3" ht="23" customHeight="1">
      <x:c r="A3" s="11" t="str">
        <x:v>Fictional cohort and USD assumptions. Counts describe matched activity; open opportunities are not treated as lost.</x:v>
      </x:c>
      <x:c r="B3" s="11"/>
      <x:c r="C3" s="11"/>
      <x:c r="D3" s="11"/>
      <x:c r="E3" s="11"/>
      <x:c r="F3" s="11"/>
      <x:c r="G3" s="11"/>
      <x:c r="H3" s="11"/>
      <x:c r="I3" s="11"/>
    </x:row>
    <x:row r="4" ht="23" customHeight="1">
      <x:c r="A4" s="11"/>
      <x:c r="B4" s="11"/>
      <x:c r="C4" s="11"/>
      <x:c r="D4" s="11"/>
      <x:c r="E4" s="11"/>
      <x:c r="F4" s="11"/>
      <x:c r="G4" s="11"/>
      <x:c r="H4" s="11"/>
      <x:c r="I4" s="11"/>
    </x:row>
    <x:row r="5" ht="23" customHeight="1">
      <x:c r="A5" s="3"/>
      <x:c r="B5" s="3"/>
      <x:c r="C5" s="3"/>
      <x:c r="D5" s="3"/>
      <x:c r="E5" s="3"/>
      <x:c r="F5" s="3"/>
      <x:c r="G5" s="3"/>
      <x:c r="H5" s="3"/>
      <x:c r="I5" s="3"/>
    </x:row>
    <x:row r="6" ht="34" customHeight="1">
      <x:c r="A6" s="15" t="str">
        <x:v>Cohort measure</x:v>
      </x:c>
      <x:c r="B6" s="15" t="str">
        <x:v>Unit</x:v>
      </x:c>
      <x:c r="C6" s="15" t="str">
        <x:v>Fictional count</x:v>
      </x:c>
      <x:c r="D6" s="15"/>
      <x:c r="E6" s="15"/>
      <x:c r="F6" s="15" t="str">
        <x:v>Calculated measures | denominators below</x:v>
      </x:c>
      <x:c r="G6" s="15"/>
      <x:c r="H6" s="15"/>
      <x:c r="I6" s="15"/>
    </x:row>
    <x:row r="7" ht="23" customHeight="1">
      <x:c r="A7" s="3"/>
      <x:c r="B7" s="3"/>
      <x:c r="C7" s="3"/>
      <x:c r="D7" s="3"/>
      <x:c r="E7" s="3"/>
      <x:c r="F7" s="3"/>
      <x:c r="G7" s="3"/>
      <x:c r="H7" s="3"/>
      <x:c r="I7" s="3"/>
    </x:row>
    <x:row r="8" ht="34" customHeight="1">
      <x:c r="A8" s="18" t="str">
        <x:v>Research-cleared accounts</x:v>
      </x:c>
      <x:c r="B8" s="18" t="str">
        <x:v>distinct accounts</x:v>
      </x:c>
      <x:c r="C8" s="52" t="n">
        <x:v>120</x:v>
      </x:c>
      <x:c r="D8" s="3"/>
      <x:c r="E8" s="3"/>
      <x:c r="F8" s="64" t="str">
        <x:v>Account response</x:v>
      </x:c>
      <x:c r="G8" s="64"/>
      <x:c r="H8" s="64"/>
      <x:c r="I8" s="108" t="n">
        <x:f>IF($C$21="READY",IF(C9&gt;0,C10/C9,"UNDEFINED"),"")</x:f>
        <x:v>0.18</x:v>
      </x:c>
    </x:row>
    <x:row r="9" ht="34" customHeight="1">
      <x:c r="A9" s="18" t="str">
        <x:v>Reached accounts</x:v>
      </x:c>
      <x:c r="B9" s="18" t="str">
        <x:v>distinct accounts</x:v>
      </x:c>
      <x:c r="C9" s="52" t="n">
        <x:v>100</x:v>
      </x:c>
      <x:c r="D9" s="3"/>
      <x:c r="E9" s="3"/>
      <x:c r="F9" s="64" t="str">
        <x:v>Meeting attendance</x:v>
      </x:c>
      <x:c r="G9" s="64"/>
      <x:c r="H9" s="64"/>
      <x:c r="I9" s="108" t="n">
        <x:f>IF($C$21="READY",IF(C12&gt;0,C13/C12,"UNDEFINED"),"")</x:f>
        <x:v>0.8333333333333334</x:v>
      </x:c>
    </x:row>
    <x:row r="10" ht="34" customHeight="1">
      <x:c r="A10" s="18" t="str">
        <x:v>Relevant responding accounts</x:v>
      </x:c>
      <x:c r="B10" s="18" t="str">
        <x:v>distinct accounts</x:v>
      </x:c>
      <x:c r="C10" s="52" t="n">
        <x:v>18</x:v>
      </x:c>
      <x:c r="D10" s="3"/>
      <x:c r="E10" s="3"/>
      <x:c r="F10" s="64" t="str">
        <x:v>Held-meeting acceptance</x:v>
      </x:c>
      <x:c r="G10" s="64"/>
      <x:c r="H10" s="64"/>
      <x:c r="I10" s="108" t="n">
        <x:f>IF($C$21="READY",IF(C13&gt;0,C14/C13,"UNDEFINED"),"")</x:f>
        <x:v>0.8</x:v>
      </x:c>
    </x:row>
    <x:row r="11" ht="34" customHeight="1">
      <x:c r="A11" s="18" t="str">
        <x:v>Booked meetings</x:v>
      </x:c>
      <x:c r="B11" s="18" t="str">
        <x:v>meetings</x:v>
      </x:c>
      <x:c r="C11" s="52" t="n">
        <x:v>14</x:v>
      </x:c>
      <x:c r="D11" s="3"/>
      <x:c r="E11" s="3"/>
      <x:c r="F11" s="64" t="str">
        <x:v>Win rate among decided</x:v>
      </x:c>
      <x:c r="G11" s="64"/>
      <x:c r="H11" s="64"/>
      <x:c r="I11" s="108" t="n">
        <x:f>IF($C$21="READY",IF(SUM(C16:C17)&gt;0,C16/SUM(C16:C17),"UNDEFINED"),"")</x:f>
        <x:v>0.5</x:v>
      </x:c>
    </x:row>
    <x:row r="12" ht="34" customHeight="1">
      <x:c r="A12" s="18" t="str">
        <x:v>Meetings due to occur</x:v>
      </x:c>
      <x:c r="B12" s="18" t="str">
        <x:v>meetings</x:v>
      </x:c>
      <x:c r="C12" s="52" t="n">
        <x:v>12</x:v>
      </x:c>
      <x:c r="D12" s="3"/>
      <x:c r="E12" s="3"/>
      <x:c r="F12" s="64" t="str">
        <x:v>Undecided opportunities</x:v>
      </x:c>
      <x:c r="G12" s="64"/>
      <x:c r="H12" s="64"/>
      <x:c r="I12" s="109" t="n">
        <x:f>IF($C$21="READY",C18,"")</x:f>
        <x:v>3</x:v>
      </x:c>
    </x:row>
    <x:row r="13" ht="34" customHeight="1">
      <x:c r="A13" s="18" t="str">
        <x:v>Held meetings</x:v>
      </x:c>
      <x:c r="B13" s="18" t="str">
        <x:v>meetings</x:v>
      </x:c>
      <x:c r="C13" s="52" t="n">
        <x:v>10</x:v>
      </x:c>
      <x:c r="D13" s="3"/>
      <x:c r="E13" s="3"/>
      <x:c r="F13" s="3"/>
      <x:c r="G13" s="3"/>
      <x:c r="H13" s="3"/>
      <x:c r="I13" s="110"/>
    </x:row>
    <x:row r="14" ht="34" customHeight="1">
      <x:c r="A14" s="18" t="str">
        <x:v>Sales-accepted held meetings</x:v>
      </x:c>
      <x:c r="B14" s="18" t="str">
        <x:v>meetings</x:v>
      </x:c>
      <x:c r="C14" s="52" t="n">
        <x:v>8</x:v>
      </x:c>
      <x:c r="D14" s="3"/>
      <x:c r="E14" s="3"/>
      <x:c r="F14" s="3"/>
      <x:c r="G14" s="3"/>
      <x:c r="H14" s="3"/>
      <x:c r="I14" s="110"/>
    </x:row>
    <x:row r="15" ht="34" customHeight="1">
      <x:c r="A15" s="18" t="str">
        <x:v>Accepted opportunities</x:v>
      </x:c>
      <x:c r="B15" s="18" t="str">
        <x:v>distinct workstreams</x:v>
      </x:c>
      <x:c r="C15" s="52" t="n">
        <x:v>5</x:v>
      </x:c>
      <x:c r="D15" s="3"/>
      <x:c r="E15" s="3"/>
      <x:c r="F15" s="3"/>
      <x:c r="G15" s="3"/>
      <x:c r="H15" s="3"/>
      <x:c r="I15" s="110"/>
    </x:row>
    <x:row r="16" ht="34" customHeight="1">
      <x:c r="A16" s="18" t="str">
        <x:v>Won opportunities</x:v>
      </x:c>
      <x:c r="B16" s="18" t="str">
        <x:v>decided workstreams</x:v>
      </x:c>
      <x:c r="C16" s="52" t="n">
        <x:v>1</x:v>
      </x:c>
      <x:c r="D16" s="3"/>
      <x:c r="E16" s="3"/>
      <x:c r="F16" s="85" t="str">
        <x:v>Win rate here is 1 / 2 decided opportunities. The small fictional sample is not a probability estimate for a live bid. One account can produce multiple meetings or workstreams.</x:v>
      </x:c>
      <x:c r="G16" s="85"/>
      <x:c r="H16" s="85"/>
      <x:c r="I16" s="111"/>
    </x:row>
    <x:row r="17" ht="34" customHeight="1">
      <x:c r="A17" s="18" t="str">
        <x:v>Lost opportunities</x:v>
      </x:c>
      <x:c r="B17" s="18" t="str">
        <x:v>decided workstreams</x:v>
      </x:c>
      <x:c r="C17" s="52" t="n">
        <x:v>1</x:v>
      </x:c>
      <x:c r="D17" s="3"/>
      <x:c r="E17" s="3"/>
      <x:c r="F17" s="85"/>
      <x:c r="G17" s="85"/>
      <x:c r="H17" s="85"/>
      <x:c r="I17" s="111"/>
    </x:row>
    <x:row r="18" ht="34" customHeight="1">
      <x:c r="A18" s="18" t="str">
        <x:v>Open opportunities</x:v>
      </x:c>
      <x:c r="B18" s="18" t="str">
        <x:v>undecided workstreams</x:v>
      </x:c>
      <x:c r="C18" s="52" t="n">
        <x:v>3</x:v>
      </x:c>
      <x:c r="D18" s="3"/>
      <x:c r="E18" s="3"/>
      <x:c r="F18" s="85"/>
      <x:c r="G18" s="85"/>
      <x:c r="H18" s="85"/>
      <x:c r="I18" s="111"/>
    </x:row>
    <x:row r="19" ht="34" customHeight="1">
      <x:c r="A19" s="18" t="str">
        <x:v>Opportunities with a proposal</x:v>
      </x:c>
      <x:c r="B19" s="18" t="str">
        <x:v>distinct workstreams</x:v>
      </x:c>
      <x:c r="C19" s="52" t="n">
        <x:v>3</x:v>
      </x:c>
      <x:c r="D19" s="3"/>
      <x:c r="E19" s="3"/>
      <x:c r="F19" s="85"/>
      <x:c r="G19" s="85"/>
      <x:c r="H19" s="85"/>
      <x:c r="I19" s="111"/>
    </x:row>
    <x:row r="20" ht="23" customHeight="1">
      <x:c r="A20" s="3"/>
      <x:c r="B20" s="3"/>
      <x:c r="C20" s="3"/>
      <x:c r="D20" s="3"/>
      <x:c r="E20" s="3"/>
      <x:c r="F20" s="3"/>
      <x:c r="G20" s="3"/>
      <x:c r="H20" s="3"/>
      <x:c r="I20" s="110"/>
    </x:row>
    <x:row r="21" ht="30" customHeight="1">
      <x:c r="A21" s="54" t="str">
        <x:v>COHORT INPUT STATUS</x:v>
      </x:c>
      <x:c r="B21" s="54"/>
      <x:c r="C21" s="54" t="str">
        <x:f>IF(COUNT(C8:C19)&lt;&gt;12,"ENTER ALL INPUTS",IF(OR(MIN(C8:C19)&lt;0,MOD(C8,1)&lt;&gt;0,MOD(C9,1)&lt;&gt;0,MOD(C10,1)&lt;&gt;0,MOD(C11,1)&lt;&gt;0,MOD(C12,1)&lt;&gt;0,MOD(C13,1)&lt;&gt;0,MOD(C14,1)&lt;&gt;0,MOD(C15,1)&lt;&gt;0,MOD(C16,1)&lt;&gt;0,MOD(C17,1)&lt;&gt;0,MOD(C18,1)&lt;&gt;0,MOD(C19,1)&lt;&gt;0,C9&gt;C8,C10&gt;C9,C12&gt;C11,C13&gt;C12,C14&gt;C13,SUM(C16:C18)&lt;&gt;C15,C19&gt;C15),"CHECK INPUTS","READY"))</x:f>
        <x:v>READY</x:v>
      </x:c>
      <x:c r="D21" s="3"/>
      <x:c r="E21" s="3"/>
      <x:c r="F21" s="3"/>
      <x:c r="G21" s="3"/>
      <x:c r="H21" s="3"/>
      <x:c r="I21" s="110"/>
    </x:row>
    <x:row r="22" ht="23" customHeight="1">
      <x:c r="A22" s="3"/>
      <x:c r="B22" s="3"/>
      <x:c r="C22" s="3"/>
      <x:c r="D22" s="3"/>
      <x:c r="E22" s="3"/>
      <x:c r="F22" s="3"/>
      <x:c r="G22" s="3"/>
      <x:c r="H22" s="3"/>
      <x:c r="I22" s="110"/>
    </x:row>
    <x:row r="23" ht="23" customHeight="1">
      <x:c r="A23" s="15" t="str">
        <x:v>Included campaign cost</x:v>
      </x:c>
      <x:c r="B23" s="15" t="str">
        <x:v>Unit</x:v>
      </x:c>
      <x:c r="C23" s="15" t="str">
        <x:v>Fictional cost</x:v>
      </x:c>
      <x:c r="D23" s="3"/>
      <x:c r="E23" s="3"/>
      <x:c r="F23" s="3"/>
      <x:c r="G23" s="3"/>
      <x:c r="H23" s="3"/>
      <x:c r="I23" s="110"/>
    </x:row>
    <x:row r="24" ht="23" customHeight="1">
      <x:c r="A24" s="3"/>
      <x:c r="B24" s="3"/>
      <x:c r="C24" s="3"/>
      <x:c r="D24" s="3"/>
      <x:c r="E24" s="3"/>
      <x:c r="F24" s="3"/>
      <x:c r="G24" s="3"/>
      <x:c r="H24" s="3"/>
      <x:c r="I24" s="110"/>
    </x:row>
    <x:row r="25" ht="40" customHeight="1">
      <x:c r="A25" s="3" t="str">
        <x:v>Research</x:v>
      </x:c>
      <x:c r="B25" s="3" t="str">
        <x:v>USD</x:v>
      </x:c>
      <x:c r="C25" s="50" t="n">
        <x:v>6000</x:v>
      </x:c>
      <x:c r="D25" s="3"/>
      <x:c r="E25" s="3"/>
      <x:c r="F25" s="64" t="str">
        <x:v>Total included campaign cost</x:v>
      </x:c>
      <x:c r="G25" s="64"/>
      <x:c r="H25" s="64"/>
      <x:c r="I25" s="65" t="n">
        <x:f>IF($C$32="READY",SUM(C25:C30),"")</x:f>
        <x:v>54000</x:v>
      </x:c>
    </x:row>
    <x:row r="26" ht="23" customHeight="1">
      <x:c r="A26" s="3" t="str">
        <x:v>Sales development</x:v>
      </x:c>
      <x:c r="B26" s="3" t="str">
        <x:v>USD</x:v>
      </x:c>
      <x:c r="C26" s="50" t="n">
        <x:v>9000</x:v>
      </x:c>
      <x:c r="D26" s="3"/>
      <x:c r="E26" s="3"/>
      <x:c r="F26" s="3"/>
      <x:c r="G26" s="3"/>
      <x:c r="H26" s="3"/>
      <x:c r="I26" s="110"/>
    </x:row>
    <x:row r="27" ht="40" customHeight="1">
      <x:c r="A27" s="3" t="str">
        <x:v>Sellers</x:v>
      </x:c>
      <x:c r="B27" s="3" t="str">
        <x:v>USD</x:v>
      </x:c>
      <x:c r="C27" s="50" t="n">
        <x:v>12000</x:v>
      </x:c>
      <x:c r="D27" s="3"/>
      <x:c r="E27" s="3"/>
      <x:c r="F27" s="64" t="str">
        <x:v>Cost / accepted opportunity</x:v>
      </x:c>
      <x:c r="G27" s="64"/>
      <x:c r="H27" s="64"/>
      <x:c r="I27" s="65" t="n">
        <x:f>IF(AND($C$21="READY",$C$32="READY"),IF(C15&gt;0,SUM(C25:C30)/C15,"UNDEFINED"),"")</x:f>
        <x:v>10800</x:v>
      </x:c>
    </x:row>
    <x:row r="28" ht="23" customHeight="1">
      <x:c r="A28" s="3" t="str">
        <x:v>Solution specialists</x:v>
      </x:c>
      <x:c r="B28" s="3" t="str">
        <x:v>USD</x:v>
      </x:c>
      <x:c r="C28" s="50" t="n">
        <x:v>18000</x:v>
      </x:c>
      <x:c r="D28" s="3"/>
      <x:c r="E28" s="3"/>
      <x:c r="F28" s="3"/>
      <x:c r="G28" s="3"/>
      <x:c r="H28" s="3"/>
      <x:c r="I28" s="110"/>
    </x:row>
    <x:row r="29" ht="23" customHeight="1">
      <x:c r="A29" s="3" t="str">
        <x:v>Bid / legal</x:v>
      </x:c>
      <x:c r="B29" s="3" t="str">
        <x:v>USD</x:v>
      </x:c>
      <x:c r="C29" s="50" t="n">
        <x:v>6000</x:v>
      </x:c>
      <x:c r="D29" s="3"/>
      <x:c r="E29" s="3"/>
      <x:c r="F29" s="3"/>
      <x:c r="G29" s="3"/>
      <x:c r="H29" s="3"/>
      <x:c r="I29" s="110"/>
    </x:row>
    <x:row r="30" ht="23" customHeight="1">
      <x:c r="A30" s="3" t="str">
        <x:v>Tools</x:v>
      </x:c>
      <x:c r="B30" s="3" t="str">
        <x:v>USD</x:v>
      </x:c>
      <x:c r="C30" s="50" t="n">
        <x:v>3000</x:v>
      </x:c>
      <x:c r="D30" s="3"/>
      <x:c r="E30" s="3"/>
      <x:c r="F30" s="3"/>
      <x:c r="G30" s="3"/>
      <x:c r="H30" s="3"/>
      <x:c r="I30" s="110"/>
    </x:row>
    <x:row r="31" ht="23" customHeight="1">
      <x:c r="A31" s="3"/>
      <x:c r="B31" s="3"/>
      <x:c r="C31" s="3"/>
      <x:c r="D31" s="3"/>
      <x:c r="E31" s="3"/>
      <x:c r="F31" s="3"/>
      <x:c r="G31" s="3"/>
      <x:c r="H31" s="3"/>
      <x:c r="I31" s="110"/>
    </x:row>
    <x:row r="32" ht="23" customHeight="1">
      <x:c r="A32" s="3" t="str">
        <x:v>COST INPUT STATUS</x:v>
      </x:c>
      <x:c r="B32" s="3"/>
      <x:c r="C32" s="3" t="str">
        <x:f>IF(COUNT(C25:C30)&lt;&gt;6,"ENTER ALL INPUTS",IF(MIN(C25:C30)&lt;0,"CHECK INPUTS","READY"))</x:f>
        <x:v>READY</x:v>
      </x:c>
      <x:c r="D32" s="3"/>
      <x:c r="E32" s="3"/>
      <x:c r="F32" s="3"/>
      <x:c r="G32" s="3"/>
      <x:c r="H32" s="3"/>
      <x:c r="I32" s="110"/>
    </x:row>
    <x:row r="33" ht="23" customHeight="1">
      <x:c r="A33" s="3"/>
      <x:c r="B33" s="3"/>
      <x:c r="C33" s="3"/>
      <x:c r="D33" s="3"/>
      <x:c r="E33" s="3"/>
      <x:c r="F33" s="3"/>
      <x:c r="G33" s="3"/>
      <x:c r="H33" s="3"/>
      <x:c r="I33" s="110"/>
    </x:row>
    <x:row r="34" ht="44" customHeight="1">
      <x:c r="A34" s="41" t="str">
        <x:v>Do not mix provider new-client acquisition with the customer's sales-delivery funnel. Accepted opportunities are distinct workstreams; proposals and meetings can repeat within one opportunity.</x:v>
      </x:c>
      <x:c r="B34" s="41"/>
      <x:c r="C34" s="41"/>
      <x:c r="D34" s="41"/>
      <x:c r="E34" s="41"/>
      <x:c r="F34" s="41"/>
      <x:c r="G34" s="41"/>
      <x:c r="H34" s="41"/>
      <x:c r="I34" s="112"/>
    </x:row>
    <x:row r="35" ht="23" customHeight="1">
      <x:c r="A35" s="3"/>
      <x:c r="B35" s="3"/>
      <x:c r="C35" s="3"/>
      <x:c r="D35" s="3"/>
      <x:c r="E35" s="3"/>
      <x:c r="F35" s="3"/>
      <x:c r="G35" s="3"/>
      <x:c r="H35" s="3"/>
      <x:c r="I35" s="110"/>
    </x:row>
    <x:row r="36" ht="32" customHeight="1">
      <x:c r="A36" s="15" t="str">
        <x:v>Next commitment only</x:v>
      </x:c>
      <x:c r="B36" s="15" t="str">
        <x:v>Unit</x:v>
      </x:c>
      <x:c r="C36" s="15" t="str">
        <x:v>Fictional assumption</x:v>
      </x:c>
      <x:c r="D36" s="15"/>
      <x:c r="E36" s="15"/>
      <x:c r="F36" s="15" t="str">
        <x:v>Separate decision | do not subtract sunk cost twice</x:v>
      </x:c>
      <x:c r="G36" s="15"/>
      <x:c r="H36" s="15"/>
      <x:c r="I36" s="113"/>
    </x:row>
    <x:row r="37" ht="23" customHeight="1">
      <x:c r="A37" s="3"/>
      <x:c r="B37" s="3"/>
      <x:c r="C37" s="3"/>
      <x:c r="D37" s="3"/>
      <x:c r="E37" s="3"/>
      <x:c r="F37" s="3"/>
      <x:c r="G37" s="3"/>
      <x:c r="H37" s="3"/>
      <x:c r="I37" s="110"/>
    </x:row>
    <x:row r="38" ht="39" customHeight="1">
      <x:c r="A38" s="18" t="str">
        <x:v>Contribution if won, before pursuit</x:v>
      </x:c>
      <x:c r="B38" s="18" t="str">
        <x:v>USD</x:v>
      </x:c>
      <x:c r="C38" s="50" t="n">
        <x:v>400000</x:v>
      </x:c>
      <x:c r="D38" s="3"/>
      <x:c r="E38" s="3"/>
      <x:c r="F38" s="64" t="str">
        <x:v>Expected incremental contribution</x:v>
      </x:c>
      <x:c r="G38" s="64"/>
      <x:c r="H38" s="64"/>
      <x:c r="I38" s="65" t="n">
        <x:f>IF($C$42="READY",C38*C39-C40,"")</x:f>
        <x:v>60000</x:v>
      </x:c>
    </x:row>
    <x:row r="39" ht="39" customHeight="1">
      <x:c r="A39" s="18" t="str">
        <x:v>Win probability assumption</x:v>
      </x:c>
      <x:c r="B39" s="18" t="str">
        <x:v>share</x:v>
      </x:c>
      <x:c r="C39" s="48" t="n">
        <x:v>0.25</x:v>
      </x:c>
      <x:c r="D39" s="3"/>
      <x:c r="E39" s="3"/>
      <x:c r="F39" s="64"/>
      <x:c r="G39" s="64"/>
      <x:c r="H39" s="64"/>
      <x:c r="I39" s="111"/>
    </x:row>
    <x:row r="40" ht="39" customHeight="1">
      <x:c r="A40" s="18" t="str">
        <x:v>Remaining pursuit cost</x:v>
      </x:c>
      <x:c r="B40" s="18" t="str">
        <x:v>USD</x:v>
      </x:c>
      <x:c r="C40" s="50" t="n">
        <x:v>40000</x:v>
      </x:c>
      <x:c r="D40" s="3"/>
      <x:c r="E40" s="3"/>
      <x:c r="F40" s="64" t="str">
        <x:v>Break-even win probability</x:v>
      </x:c>
      <x:c r="G40" s="64"/>
      <x:c r="H40" s="64"/>
      <x:c r="I40" s="108" t="n">
        <x:f>IF($C$42="READY",IF(C38&gt;0,C40/C38,"UNDEFINED"),"")</x:f>
        <x:v>0.1</x:v>
      </x:c>
    </x:row>
    <x:row r="41" ht="23" customHeight="1">
      <x:c r="A41" s="3"/>
      <x:c r="B41" s="3"/>
      <x:c r="C41" s="3"/>
      <x:c r="D41" s="3"/>
      <x:c r="E41" s="3"/>
      <x:c r="F41" s="3"/>
      <x:c r="G41" s="3"/>
      <x:c r="H41" s="3"/>
      <x:c r="I41" s="3"/>
    </x:row>
    <x:row r="42" ht="23" customHeight="1">
      <x:c r="A42" s="3" t="str">
        <x:v>DECISION INPUT STATUS</x:v>
      </x:c>
      <x:c r="B42" s="3"/>
      <x:c r="C42" s="3" t="str">
        <x:f>IF(COUNT(C38:C40)&lt;&gt;3,"ENTER ALL INPUTS",IF(OR(MIN(C38:C40)&lt;0,C39&gt;1),"CHECK INPUTS","READY"))</x:f>
        <x:v>READY</x:v>
      </x:c>
      <x:c r="D42" s="3"/>
      <x:c r="E42" s="3"/>
      <x:c r="F42" s="3"/>
      <x:c r="G42" s="3"/>
      <x:c r="H42" s="3"/>
      <x:c r="I42" s="3"/>
    </x:row>
    <x:row r="43" ht="23" customHeight="1">
      <x:c r="A43" s="3"/>
      <x:c r="B43" s="3"/>
      <x:c r="C43" s="3"/>
      <x:c r="D43" s="3"/>
      <x:c r="E43" s="3"/>
      <x:c r="F43" s="3"/>
      <x:c r="G43" s="3"/>
      <x:c r="H43" s="3"/>
      <x:c r="I43" s="3"/>
    </x:row>
    <x:row r="44" ht="23" customHeight="1">
      <x:c r="A44" s="3"/>
      <x:c r="B44" s="3"/>
      <x:c r="C44" s="3"/>
      <x:c r="D44" s="3"/>
      <x:c r="E44" s="3"/>
      <x:c r="F44" s="3"/>
      <x:c r="G44" s="3"/>
      <x:c r="H44" s="3"/>
      <x:c r="I44" s="3"/>
    </x:row>
    <x:row r="45" ht="42" customHeight="1">
      <x:c r="A45" s="41" t="str">
        <x:v>Expected value is an assumption-based planning aid, not a prediction. Check downside, eligibility, capacity and cash. A positive score cannot override a hard constraint.</x:v>
      </x:c>
      <x:c r="B45" s="41"/>
      <x:c r="C45" s="41"/>
      <x:c r="D45" s="41"/>
      <x:c r="E45" s="41"/>
      <x:c r="F45" s="41"/>
      <x:c r="G45" s="41"/>
      <x:c r="H45" s="41"/>
      <x:c r="I45" s="41"/>
    </x:row>
    <x:row r="46" ht="23" customHeight="1">
      <x:c r="A46" s="3"/>
      <x:c r="B46" s="3"/>
      <x:c r="C46" s="3"/>
      <x:c r="D46" s="3"/>
      <x:c r="E46" s="3"/>
      <x:c r="F46" s="3"/>
      <x:c r="G46" s="3"/>
      <x:c r="H46" s="3"/>
      <x:c r="I46" s="3"/>
    </x:row>
    <x:row r="47" ht="23" customHeight="1">
      <x:c r="A47" s="3"/>
      <x:c r="B47" s="3"/>
      <x:c r="C47" s="3"/>
      <x:c r="D47" s="3"/>
      <x:c r="E47" s="3"/>
      <x:c r="F47" s="3"/>
      <x:c r="G47" s="3"/>
      <x:c r="H47" s="3"/>
      <x:c r="I47" s="3"/>
    </x:row>
    <x:row r="48" ht="23" customHeight="1">
      <x:c r="A48" s="3"/>
      <x:c r="B48" s="3"/>
      <x:c r="C48" s="3"/>
      <x:c r="D48" s="3"/>
      <x:c r="E48" s="3"/>
      <x:c r="F48" s="3"/>
      <x:c r="G48" s="3"/>
      <x:c r="H48" s="3"/>
      <x:c r="I48" s="3"/>
    </x:row>
    <x:row r="49" ht="23" customHeight="1">
      <x:c r="A49" s="3"/>
      <x:c r="B49" s="3"/>
      <x:c r="C49" s="3"/>
      <x:c r="D49" s="3"/>
      <x:c r="E49" s="3"/>
      <x:c r="F49" s="3"/>
      <x:c r="G49" s="3"/>
      <x:c r="H49" s="3"/>
      <x:c r="I49" s="3"/>
    </x:row>
  </x:sheetData>
  <x:mergeCells>
    <x:mergeCell ref="A1:I2"/>
    <x:mergeCell ref="A3:I4"/>
    <x:mergeCell ref="F6:I6"/>
    <x:mergeCell ref="A21:B21"/>
    <x:mergeCell ref="F8:H8"/>
    <x:mergeCell ref="F9:H9"/>
    <x:mergeCell ref="F10:H10"/>
    <x:mergeCell ref="F11:H11"/>
    <x:mergeCell ref="F12:H12"/>
    <x:mergeCell ref="F16:I19"/>
    <x:mergeCell ref="A32:B32"/>
    <x:mergeCell ref="F25:H25"/>
    <x:mergeCell ref="F27:H27"/>
    <x:mergeCell ref="A34:I34"/>
    <x:mergeCell ref="F36:I36"/>
    <x:mergeCell ref="A42:B42"/>
    <x:mergeCell ref="F38:H38"/>
    <x:mergeCell ref="F40:H40"/>
    <x:mergeCell ref="A45:I45"/>
  </x:mergeCells>
  <x:pageMargins left="0.7" right="0.7" top="0.75" bottom="0.75" header="0.3" footer="0.3"/>
  <x:legacyDrawing xmlns:r="http://schemas.openxmlformats.org/officeDocument/2006/relationships" r:id="R277c89e7e97741fe"/>
</x:worksheet>
</file>

<file path=xl/worksheets/sheet13.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24" customHeight="1">
      <x:c r="A1" s="7" t="str">
        <x:v>BID / NO-BID HARD GATES</x:v>
      </x:c>
      <x:c r="B1" s="7"/>
      <x:c r="C1" s="7"/>
      <x:c r="D1" s="7"/>
      <x:c r="E1" s="7"/>
      <x:c r="F1" s="7"/>
      <x:c r="G1" s="7"/>
      <x:c r="H1" s="7"/>
    </x:row>
    <x:row r="2" ht="24" customHeight="1">
      <x:c r="A2" s="7"/>
      <x:c r="B2" s="7"/>
      <x:c r="C2" s="7"/>
      <x:c r="D2" s="7"/>
      <x:c r="E2" s="7"/>
      <x:c r="F2" s="7"/>
      <x:c r="G2" s="7"/>
      <x:c r="H2" s="7"/>
    </x:row>
    <x:row r="3" ht="23" customHeight="1">
      <x:c r="A3" s="11" t="str">
        <x:v>A high commercial score cannot override ineligibility, unsafe work or unaffordable funding.</x:v>
      </x:c>
      <x:c r="B3" s="11"/>
      <x:c r="C3" s="11"/>
      <x:c r="D3" s="11"/>
      <x:c r="E3" s="11"/>
      <x:c r="F3" s="11"/>
      <x:c r="G3" s="11"/>
      <x:c r="H3" s="11"/>
    </x:row>
    <x:row r="4" ht="23" customHeight="1">
      <x:c r="A4" s="11"/>
      <x:c r="B4" s="11"/>
      <x:c r="C4" s="11"/>
      <x:c r="D4" s="11"/>
      <x:c r="E4" s="11"/>
      <x:c r="F4" s="11"/>
      <x:c r="G4" s="11"/>
      <x:c r="H4" s="11"/>
    </x:row>
    <x:row r="5" ht="23" customHeight="1">
      <x:c r="A5" s="3"/>
      <x:c r="B5" s="3"/>
      <x:c r="C5" s="3"/>
      <x:c r="D5" s="3"/>
      <x:c r="E5" s="3"/>
      <x:c r="F5" s="3"/>
      <x:c r="G5" s="3"/>
      <x:c r="H5" s="3"/>
    </x:row>
    <x:row r="6" ht="32" customHeight="1">
      <x:c r="A6" s="15" t="str">
        <x:v>Decision gate</x:v>
      </x:c>
      <x:c r="B6" s="15"/>
      <x:c r="C6" s="15"/>
      <x:c r="D6" s="15" t="str">
        <x:v>Answer</x:v>
      </x:c>
      <x:c r="E6" s="15" t="str">
        <x:v>Required evidence</x:v>
      </x:c>
      <x:c r="F6" s="15"/>
      <x:c r="G6" s="15"/>
      <x:c r="H6" s="15"/>
    </x:row>
    <x:row r="7" ht="23" customHeight="1">
      <x:c r="A7" s="3"/>
      <x:c r="B7" s="3"/>
      <x:c r="C7" s="3"/>
      <x:c r="D7" s="3"/>
      <x:c r="E7" s="3"/>
      <x:c r="F7" s="3"/>
      <x:c r="G7" s="3"/>
      <x:c r="H7" s="3"/>
    </x:row>
    <x:row r="8" ht="45" customHeight="1">
      <x:c r="A8" s="18" t="str">
        <x:v>Allowed and eligible</x:v>
      </x:c>
      <x:c r="B8" s="18"/>
      <x:c r="C8" s="18"/>
      <x:c r="D8" s="21" t="str">
        <x:v>Unknown</x:v>
      </x:c>
      <x:c r="E8" s="18" t="str">
        <x:v>Valid sourcing route; mandatory conditions understood.</x:v>
      </x:c>
      <x:c r="F8" s="18"/>
      <x:c r="G8" s="18"/>
      <x:c r="H8" s="18"/>
    </x:row>
    <x:row r="9" ht="45" customHeight="1">
      <x:c r="A9" s="18" t="str">
        <x:v>Deliverable scope</x:v>
      </x:c>
      <x:c r="B9" s="18"/>
      <x:c r="C9" s="18"/>
      <x:c r="D9" s="21" t="str">
        <x:v>Unknown</x:v>
      </x:c>
      <x:c r="E9" s="18" t="str">
        <x:v>Capability, geography, capacity and access viable.</x:v>
      </x:c>
      <x:c r="F9" s="18"/>
      <x:c r="G9" s="18"/>
      <x:c r="H9" s="18"/>
    </x:row>
    <x:row r="10" ht="45" customHeight="1">
      <x:c r="A10" s="18" t="str">
        <x:v>Real decision</x:v>
      </x:c>
      <x:c r="B10" s="18"/>
      <x:c r="C10" s="18"/>
      <x:c r="D10" s="21" t="str">
        <x:v>Unknown</x:v>
      </x:c>
      <x:c r="E10" s="18" t="str">
        <x:v>Scope, evaluation and accountable buyer sufficiently clear.</x:v>
      </x:c>
      <x:c r="F10" s="18"/>
      <x:c r="G10" s="18"/>
      <x:c r="H10" s="18"/>
    </x:row>
    <x:row r="11" ht="45" customHeight="1">
      <x:c r="A11" s="18" t="str">
        <x:v>Supported claims</x:v>
      </x:c>
      <x:c r="B11" s="18"/>
      <x:c r="C11" s="18"/>
      <x:c r="D11" s="21" t="str">
        <x:v>Unknown</x:v>
      </x:c>
      <x:c r="E11" s="18" t="str">
        <x:v>Relevant proof and assurances current and authorised.</x:v>
      </x:c>
      <x:c r="F11" s="18"/>
      <x:c r="G11" s="18"/>
      <x:c r="H11" s="18"/>
    </x:row>
    <x:row r="12" ht="45" customHeight="1">
      <x:c r="A12" s="18" t="str">
        <x:v>Viable economics and cash</x:v>
      </x:c>
      <x:c r="B12" s="18"/>
      <x:c r="C12" s="18"/>
      <x:c r="D12" s="21" t="str">
        <x:v>Unknown</x:v>
      </x:c>
      <x:c r="E12" s="18" t="str">
        <x:v>Contribution and funding survive approved downside.</x:v>
      </x:c>
      <x:c r="F12" s="18"/>
      <x:c r="G12" s="18"/>
      <x:c r="H12" s="18"/>
    </x:row>
    <x:row r="13" ht="45" customHeight="1">
      <x:c r="A13" s="18" t="str">
        <x:v>Acceptable risk</x:v>
      </x:c>
      <x:c r="B13" s="18"/>
      <x:c r="C13" s="18"/>
      <x:c r="D13" s="21" t="str">
        <x:v>Unknown</x:v>
      </x:c>
      <x:c r="E13" s="18" t="str">
        <x:v>Legal, security and liability have an approved route.</x:v>
      </x:c>
      <x:c r="F13" s="18"/>
      <x:c r="G13" s="18"/>
      <x:c r="H13" s="18"/>
    </x:row>
    <x:row r="14" ht="23" customHeight="1">
      <x:c r="A14" s="3"/>
      <x:c r="B14" s="3"/>
      <x:c r="C14" s="3"/>
      <x:c r="D14" s="3"/>
      <x:c r="E14" s="3"/>
      <x:c r="F14" s="3"/>
      <x:c r="G14" s="3"/>
      <x:c r="H14" s="3"/>
    </x:row>
    <x:row r="15" ht="23" customHeight="1">
      <x:c r="A15" s="3"/>
      <x:c r="B15" s="3"/>
      <x:c r="C15" s="3"/>
      <x:c r="D15" s="3"/>
      <x:c r="E15" s="3"/>
      <x:c r="F15" s="3"/>
      <x:c r="G15" s="3"/>
      <x:c r="H15" s="3"/>
    </x:row>
    <x:row r="16" ht="23" customHeight="1">
      <x:c r="A16" s="44" t="str">
        <x:v>BID READINESS</x:v>
      </x:c>
      <x:c r="B16" s="44"/>
      <x:c r="C16" s="44"/>
      <x:c r="D16" s="44" t="str">
        <x:f>IF(COUNTA(D8:D13)&lt;&gt;COUNTIF(D8:D13,"Yes")+COUNTIF(D8:D13,"No")+COUNTIF(D8:D13,"Unknown"),"INVALID INPUT",IF(COUNTIF(D8:D13,"No")&gt;0,"STOP / RE-SCOPE",IF(COUNTIF(D8:D13,"Yes")=6,"ELIGIBLE FOR DECISION","HOLD")))</x:f>
        <x:v>HOLD</x:v>
      </x:c>
      <x:c r="E16" s="44"/>
      <x:c r="F16" s="44"/>
      <x:c r="G16" s="44"/>
      <x:c r="H16" s="44"/>
    </x:row>
    <x:row r="17" ht="23" customHeight="1">
      <x:c r="A17" s="44"/>
      <x:c r="B17" s="44"/>
      <x:c r="C17" s="44"/>
      <x:c r="D17" s="44"/>
      <x:c r="E17" s="44"/>
      <x:c r="F17" s="44"/>
      <x:c r="G17" s="44"/>
      <x:c r="H17" s="44"/>
    </x:row>
    <x:row r="18" ht="23" customHeight="1">
      <x:c r="A18" s="3"/>
      <x:c r="B18" s="3"/>
      <x:c r="C18" s="3"/>
      <x:c r="D18" s="3"/>
      <x:c r="E18" s="3"/>
      <x:c r="F18" s="3"/>
      <x:c r="G18" s="3"/>
      <x:c r="H18" s="3"/>
    </x:row>
    <x:row r="19" ht="23" customHeight="1">
      <x:c r="A19" s="3"/>
      <x:c r="B19" s="3"/>
      <x:c r="C19" s="3"/>
      <x:c r="D19" s="3"/>
      <x:c r="E19" s="3"/>
      <x:c r="F19" s="3"/>
      <x:c r="G19" s="3"/>
      <x:c r="H19" s="3"/>
    </x:row>
    <x:row r="20" ht="44" customHeight="1">
      <x:c r="A20" s="41" t="str">
        <x:v>All Yes permits a commercial decision, not automatic approval. Unknown means obtain the evidence before related spending. A hard No requires stop or an authorised change.</x:v>
      </x:c>
      <x:c r="B20" s="41"/>
      <x:c r="C20" s="41"/>
      <x:c r="D20" s="41"/>
      <x:c r="E20" s="41"/>
      <x:c r="F20" s="41"/>
      <x:c r="G20" s="41"/>
      <x:c r="H20" s="41"/>
    </x:row>
    <x:row r="21" ht="23" customHeight="1">
      <x:c r="A21" s="3"/>
      <x:c r="B21" s="3"/>
      <x:c r="C21" s="3"/>
      <x:c r="D21" s="3"/>
      <x:c r="E21" s="3"/>
      <x:c r="F21" s="3"/>
      <x:c r="G21" s="3"/>
      <x:c r="H21" s="3"/>
    </x:row>
    <x:row r="22" ht="23" customHeight="1">
      <x:c r="A22" s="3"/>
      <x:c r="B22" s="3"/>
      <x:c r="C22" s="3"/>
      <x:c r="D22" s="3"/>
      <x:c r="E22" s="3"/>
      <x:c r="F22" s="3"/>
      <x:c r="G22" s="3"/>
      <x:c r="H22" s="3"/>
    </x:row>
    <x:row r="23" ht="44" customHeight="1">
      <x:c r="A23" s="41" t="str">
        <x:v>Commercial owner: record proceed, reduce scope, paid phase, hold or stop, with remaining pursuit cost, owner and review date.</x:v>
      </x:c>
      <x:c r="B23" s="41"/>
      <x:c r="C23" s="41"/>
      <x:c r="D23" s="41"/>
      <x:c r="E23" s="41"/>
      <x:c r="F23" s="41"/>
      <x:c r="G23" s="41"/>
      <x:c r="H23" s="41"/>
    </x:row>
    <x:row r="24" ht="23" customHeight="1">
      <x:c r="A24" s="3"/>
      <x:c r="B24" s="3"/>
      <x:c r="C24" s="3"/>
      <x:c r="D24" s="3"/>
      <x:c r="E24" s="3"/>
      <x:c r="F24" s="3"/>
      <x:c r="G24" s="3"/>
      <x:c r="H24" s="3"/>
    </x:row>
    <x:row r="25" ht="23" customHeight="1">
      <x:c r="A25" s="3"/>
      <x:c r="B25" s="3"/>
      <x:c r="C25" s="3"/>
      <x:c r="D25" s="3"/>
      <x:c r="E25" s="3"/>
      <x:c r="F25" s="3"/>
      <x:c r="G25" s="3"/>
      <x:c r="H25" s="3"/>
    </x:row>
    <x:row r="26" ht="23" customHeight="1">
      <x:c r="A26" s="3"/>
      <x:c r="B26" s="3"/>
      <x:c r="C26" s="3"/>
      <x:c r="D26" s="3"/>
      <x:c r="E26" s="3"/>
      <x:c r="F26" s="3"/>
      <x:c r="G26" s="3"/>
      <x:c r="H26" s="3"/>
    </x:row>
    <x:row r="27" ht="23" customHeight="1">
      <x:c r="A27" s="3"/>
      <x:c r="B27" s="3"/>
      <x:c r="C27" s="3"/>
      <x:c r="D27" s="3"/>
      <x:c r="E27" s="3"/>
      <x:c r="F27" s="3"/>
      <x:c r="G27" s="3"/>
      <x:c r="H27" s="3"/>
    </x:row>
  </x:sheetData>
  <x:mergeCells>
    <x:mergeCell ref="A1:H2"/>
    <x:mergeCell ref="A3:H4"/>
    <x:mergeCell ref="A6:C6"/>
    <x:mergeCell ref="E6:H6"/>
    <x:mergeCell ref="A8:C8"/>
    <x:mergeCell ref="E8:H8"/>
    <x:mergeCell ref="A9:C9"/>
    <x:mergeCell ref="E9:H9"/>
    <x:mergeCell ref="A10:C10"/>
    <x:mergeCell ref="E10:H10"/>
    <x:mergeCell ref="A11:C11"/>
    <x:mergeCell ref="E11:H11"/>
    <x:mergeCell ref="A12:C12"/>
    <x:mergeCell ref="E12:H12"/>
    <x:mergeCell ref="A13:C13"/>
    <x:mergeCell ref="E13:H13"/>
    <x:mergeCell ref="A16:C17"/>
    <x:mergeCell ref="D16:H17"/>
    <x:mergeCell ref="A20:H20"/>
    <x:mergeCell ref="A23:H23"/>
  </x:mergeCells>
  <x:dataValidations count="1">
    <x:dataValidation type="list" sqref="D8:D13">
      <x:formula1>"Yes,No,Unknown"</x:formula1>
    </x:dataValidation>
  </x:dataValidations>
  <x:pageMargins left="0.7" right="0.7" top="0.75" bottom="0.75" header="0.3" footer="0.3"/>
</x:worksheet>
</file>

<file path=xl/worksheets/sheet14.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28" hidden="0" customWidth="1"/>
    <x:col min="2" max="2" width="23" hidden="0" customWidth="1"/>
    <x:col min="3" max="3" width="30" hidden="0" customWidth="1"/>
    <x:col min="4" max="4" width="24" hidden="0" customWidth="1"/>
    <x:col min="5" max="5" width="26" hidden="0" customWidth="1"/>
    <x:col min="6" max="6" width="40" hidden="0" customWidth="1"/>
    <x:col min="7" max="7" width="29" hidden="0" customWidth="1"/>
    <x:col min="8" max="8" width="34" hidden="0" customWidth="1"/>
    <x:col min="9" max="9" width="22" hidden="0" customWidth="1"/>
    <x:col min="10" max="10" width="20" hidden="0" customWidth="1"/>
    <x:col min="11" max="11" width="40" hidden="0" customWidth="1"/>
  </x:cols>
  <x:sheetData>
    <x:row r="1" ht="24" customHeight="1">
      <x:c r="A1" s="7" t="str">
        <x:v>EARN THE NEXT WORKSTREAM</x:v>
      </x:c>
      <x:c r="B1" s="7"/>
      <x:c r="C1" s="7"/>
      <x:c r="D1" s="7"/>
      <x:c r="E1" s="7"/>
      <x:c r="F1" s="7"/>
      <x:c r="G1" s="7"/>
      <x:c r="H1" s="7"/>
      <x:c r="I1" s="7"/>
      <x:c r="J1" s="7"/>
      <x:c r="K1" s="7"/>
    </x:row>
    <x:row r="2" ht="24" customHeight="1">
      <x:c r="A2" s="7"/>
      <x:c r="B2" s="7"/>
      <x:c r="C2" s="7"/>
      <x:c r="D2" s="7"/>
      <x:c r="E2" s="7"/>
      <x:c r="F2" s="7"/>
      <x:c r="G2" s="7"/>
      <x:c r="H2" s="7"/>
      <x:c r="I2" s="7"/>
      <x:c r="J2" s="7"/>
      <x:c r="K2" s="7"/>
    </x:row>
    <x:row r="3" ht="23" customHeight="1">
      <x:c r="A3" s="11" t="str">
        <x:v>Illustrative first row. Resolve current-service issues before adding scope.</x:v>
      </x:c>
      <x:c r="B3" s="11"/>
      <x:c r="C3" s="11"/>
      <x:c r="D3" s="11"/>
      <x:c r="E3" s="11"/>
      <x:c r="F3" s="11"/>
      <x:c r="G3" s="11"/>
      <x:c r="H3" s="11"/>
      <x:c r="I3" s="11"/>
      <x:c r="J3" s="11"/>
      <x:c r="K3" s="11"/>
    </x:row>
    <x:row r="4" ht="23" customHeight="1">
      <x:c r="A4" s="11"/>
      <x:c r="B4" s="11"/>
      <x:c r="C4" s="11"/>
      <x:c r="D4" s="11"/>
      <x:c r="E4" s="11"/>
      <x:c r="F4" s="11"/>
      <x:c r="G4" s="11"/>
      <x:c r="H4" s="11"/>
      <x:c r="I4" s="11"/>
      <x:c r="J4" s="11"/>
      <x:c r="K4" s="11"/>
    </x:row>
    <x:row r="5" ht="23" customHeight="1">
      <x:c r="A5" s="3"/>
      <x:c r="B5" s="3"/>
      <x:c r="C5" s="3"/>
      <x:c r="D5" s="3"/>
      <x:c r="E5" s="3"/>
      <x:c r="F5" s="3"/>
      <x:c r="G5" s="3"/>
      <x:c r="H5" s="3"/>
      <x:c r="I5" s="3"/>
      <x:c r="J5" s="3"/>
      <x:c r="K5" s="3"/>
    </x:row>
    <x:row r="6" ht="35" customHeight="1">
      <x:c r="A6" s="24" t="str">
        <x:v>Parent / entity</x:v>
      </x:c>
      <x:c r="B6" s="24" t="str">
        <x:v>Region</x:v>
      </x:c>
      <x:c r="C6" s="24" t="str">
        <x:v>Current workstream</x:v>
      </x:c>
      <x:c r="D6" s="24" t="str">
        <x:v>Service health</x:v>
      </x:c>
      <x:c r="E6" s="24" t="str">
        <x:v>Evidence owner</x:v>
      </x:c>
      <x:c r="F6" s="24" t="str">
        <x:v>Adjacent hypothesis</x:v>
      </x:c>
      <x:c r="G6" s="24" t="str">
        <x:v>Next buying owner</x:v>
      </x:c>
      <x:c r="H6" s="24" t="str">
        <x:v>Permission / scope</x:v>
      </x:c>
      <x:c r="I6" s="24" t="str">
        <x:v>New opportunity ID</x:v>
      </x:c>
      <x:c r="J6" s="24" t="str">
        <x:v>Status</x:v>
      </x:c>
      <x:c r="K6" s="24" t="str">
        <x:v>Next decision</x:v>
      </x:c>
    </x:row>
    <x:row r="7" ht="62" customHeight="1">
      <x:c r="A7" s="21" t="str">
        <x:v>Example account</x:v>
      </x:c>
      <x:c r="B7" s="21" t="str">
        <x:v>Example region</x:v>
      </x:c>
      <x:c r="C7" s="21" t="str">
        <x:v>Support queue</x:v>
      </x:c>
      <x:c r="D7" s="21" t="str">
        <x:v>Not assessed</x:v>
      </x:c>
      <x:c r="E7" s="21"/>
      <x:c r="F7" s="21" t="str">
        <x:v>Knowledge workflow review</x:v>
      </x:c>
      <x:c r="G7" s="21"/>
      <x:c r="H7" s="21" t="str">
        <x:v>Not approved</x:v>
      </x:c>
      <x:c r="I7" s="21"/>
      <x:c r="J7" s="21" t="str">
        <x:v>Research</x:v>
      </x:c>
      <x:c r="K7" s="21" t="str">
        <x:v>Verify service health and owner permission</x:v>
      </x:c>
    </x:row>
    <x:row r="8" ht="62" customHeight="1">
      <x:c r="A8" s="21"/>
      <x:c r="B8" s="21"/>
      <x:c r="C8" s="21"/>
      <x:c r="D8" s="21"/>
      <x:c r="E8" s="21"/>
      <x:c r="F8" s="21"/>
      <x:c r="G8" s="21"/>
      <x:c r="H8" s="21"/>
      <x:c r="I8" s="21"/>
      <x:c r="J8" s="21"/>
      <x:c r="K8" s="21"/>
    </x:row>
    <x:row r="9" ht="62" customHeight="1">
      <x:c r="A9" s="21"/>
      <x:c r="B9" s="21"/>
      <x:c r="C9" s="21"/>
      <x:c r="D9" s="21"/>
      <x:c r="E9" s="21"/>
      <x:c r="F9" s="21"/>
      <x:c r="G9" s="21"/>
      <x:c r="H9" s="21"/>
      <x:c r="I9" s="21"/>
      <x:c r="J9" s="21"/>
      <x:c r="K9" s="21"/>
    </x:row>
    <x:row r="10" ht="62" customHeight="1">
      <x:c r="A10" s="21"/>
      <x:c r="B10" s="21"/>
      <x:c r="C10" s="21"/>
      <x:c r="D10" s="21"/>
      <x:c r="E10" s="21"/>
      <x:c r="F10" s="21"/>
      <x:c r="G10" s="21"/>
      <x:c r="H10" s="21"/>
      <x:c r="I10" s="21"/>
      <x:c r="J10" s="21"/>
      <x:c r="K10" s="21"/>
    </x:row>
    <x:row r="11" ht="62" customHeight="1">
      <x:c r="A11" s="21"/>
      <x:c r="B11" s="21"/>
      <x:c r="C11" s="21"/>
      <x:c r="D11" s="21"/>
      <x:c r="E11" s="21"/>
      <x:c r="F11" s="21"/>
      <x:c r="G11" s="21"/>
      <x:c r="H11" s="21"/>
      <x:c r="I11" s="21"/>
      <x:c r="J11" s="21"/>
      <x:c r="K11" s="21"/>
    </x:row>
    <x:row r="12" ht="62" customHeight="1">
      <x:c r="A12" s="21"/>
      <x:c r="B12" s="21"/>
      <x:c r="C12" s="21"/>
      <x:c r="D12" s="21"/>
      <x:c r="E12" s="21"/>
      <x:c r="F12" s="21"/>
      <x:c r="G12" s="21"/>
      <x:c r="H12" s="21"/>
      <x:c r="I12" s="21"/>
      <x:c r="J12" s="21"/>
      <x:c r="K12" s="21"/>
    </x:row>
    <x:row r="13" ht="62" customHeight="1">
      <x:c r="A13" s="21"/>
      <x:c r="B13" s="21"/>
      <x:c r="C13" s="21"/>
      <x:c r="D13" s="21"/>
      <x:c r="E13" s="21"/>
      <x:c r="F13" s="21"/>
      <x:c r="G13" s="21"/>
      <x:c r="H13" s="21"/>
      <x:c r="I13" s="21"/>
      <x:c r="J13" s="21"/>
      <x:c r="K13" s="21"/>
    </x:row>
    <x:row r="14" ht="62" customHeight="1">
      <x:c r="A14" s="21"/>
      <x:c r="B14" s="21"/>
      <x:c r="C14" s="21"/>
      <x:c r="D14" s="21"/>
      <x:c r="E14" s="21"/>
      <x:c r="F14" s="21"/>
      <x:c r="G14" s="21"/>
      <x:c r="H14" s="21"/>
      <x:c r="I14" s="21"/>
      <x:c r="J14" s="21"/>
      <x:c r="K14" s="21"/>
    </x:row>
    <x:row r="15" ht="62" customHeight="1">
      <x:c r="A15" s="21"/>
      <x:c r="B15" s="21"/>
      <x:c r="C15" s="21"/>
      <x:c r="D15" s="21"/>
      <x:c r="E15" s="21"/>
      <x:c r="F15" s="21"/>
      <x:c r="G15" s="21"/>
      <x:c r="H15" s="21"/>
      <x:c r="I15" s="21"/>
      <x:c r="J15" s="21"/>
      <x:c r="K15" s="21"/>
    </x:row>
    <x:row r="16" ht="62" customHeight="1">
      <x:c r="A16" s="21"/>
      <x:c r="B16" s="21"/>
      <x:c r="C16" s="21"/>
      <x:c r="D16" s="21"/>
      <x:c r="E16" s="21"/>
      <x:c r="F16" s="21"/>
      <x:c r="G16" s="21"/>
      <x:c r="H16" s="21"/>
      <x:c r="I16" s="21"/>
      <x:c r="J16" s="21"/>
      <x:c r="K16" s="21"/>
    </x:row>
    <x:row r="17" ht="62" customHeight="1">
      <x:c r="A17" s="21"/>
      <x:c r="B17" s="21"/>
      <x:c r="C17" s="21"/>
      <x:c r="D17" s="21"/>
      <x:c r="E17" s="21"/>
      <x:c r="F17" s="21"/>
      <x:c r="G17" s="21"/>
      <x:c r="H17" s="21"/>
      <x:c r="I17" s="21"/>
      <x:c r="J17" s="21"/>
      <x:c r="K17" s="21"/>
    </x:row>
    <x:row r="18" ht="62" customHeight="1">
      <x:c r="A18" s="21"/>
      <x:c r="B18" s="21"/>
      <x:c r="C18" s="21"/>
      <x:c r="D18" s="21"/>
      <x:c r="E18" s="21"/>
      <x:c r="F18" s="21"/>
      <x:c r="G18" s="21"/>
      <x:c r="H18" s="21"/>
      <x:c r="I18" s="21"/>
      <x:c r="J18" s="21"/>
      <x:c r="K18" s="21"/>
    </x:row>
    <x:row r="19" ht="62" customHeight="1">
      <x:c r="A19" s="21"/>
      <x:c r="B19" s="21"/>
      <x:c r="C19" s="21"/>
      <x:c r="D19" s="21"/>
      <x:c r="E19" s="21"/>
      <x:c r="F19" s="21"/>
      <x:c r="G19" s="21"/>
      <x:c r="H19" s="21"/>
      <x:c r="I19" s="21"/>
      <x:c r="J19" s="21"/>
      <x:c r="K19" s="21"/>
    </x:row>
    <x:row r="20" ht="62" customHeight="1">
      <x:c r="A20" s="21"/>
      <x:c r="B20" s="21"/>
      <x:c r="C20" s="21"/>
      <x:c r="D20" s="21"/>
      <x:c r="E20" s="21"/>
      <x:c r="F20" s="21"/>
      <x:c r="G20" s="21"/>
      <x:c r="H20" s="21"/>
      <x:c r="I20" s="21"/>
      <x:c r="J20" s="21"/>
      <x:c r="K20" s="21"/>
    </x:row>
    <x:row r="21" ht="62" customHeight="1">
      <x:c r="A21" s="21"/>
      <x:c r="B21" s="21"/>
      <x:c r="C21" s="21"/>
      <x:c r="D21" s="21"/>
      <x:c r="E21" s="21"/>
      <x:c r="F21" s="21"/>
      <x:c r="G21" s="21"/>
      <x:c r="H21" s="21"/>
      <x:c r="I21" s="21"/>
      <x:c r="J21" s="21"/>
      <x:c r="K21" s="21"/>
    </x:row>
    <x:row r="22" ht="62" customHeight="1">
      <x:c r="A22" s="21"/>
      <x:c r="B22" s="21"/>
      <x:c r="C22" s="21"/>
      <x:c r="D22" s="21"/>
      <x:c r="E22" s="21"/>
      <x:c r="F22" s="21"/>
      <x:c r="G22" s="21"/>
      <x:c r="H22" s="21"/>
      <x:c r="I22" s="21"/>
      <x:c r="J22" s="21"/>
      <x:c r="K22" s="21"/>
    </x:row>
    <x:row r="23" ht="62" customHeight="1">
      <x:c r="A23" s="21"/>
      <x:c r="B23" s="21"/>
      <x:c r="C23" s="21"/>
      <x:c r="D23" s="21"/>
      <x:c r="E23" s="21"/>
      <x:c r="F23" s="21"/>
      <x:c r="G23" s="21"/>
      <x:c r="H23" s="21"/>
      <x:c r="I23" s="21"/>
      <x:c r="J23" s="21"/>
      <x:c r="K23" s="21"/>
    </x:row>
    <x:row r="24" ht="62" customHeight="1">
      <x:c r="A24" s="21"/>
      <x:c r="B24" s="21"/>
      <x:c r="C24" s="21"/>
      <x:c r="D24" s="21"/>
      <x:c r="E24" s="21"/>
      <x:c r="F24" s="21"/>
      <x:c r="G24" s="21"/>
      <x:c r="H24" s="21"/>
      <x:c r="I24" s="21"/>
      <x:c r="J24" s="21"/>
      <x:c r="K24" s="21"/>
    </x:row>
    <x:row r="25" ht="62" customHeight="1">
      <x:c r="A25" s="21"/>
      <x:c r="B25" s="21"/>
      <x:c r="C25" s="21"/>
      <x:c r="D25" s="21"/>
      <x:c r="E25" s="21"/>
      <x:c r="F25" s="21"/>
      <x:c r="G25" s="21"/>
      <x:c r="H25" s="21"/>
      <x:c r="I25" s="21"/>
      <x:c r="J25" s="21"/>
      <x:c r="K25" s="21"/>
    </x:row>
    <x:row r="26" ht="62" customHeight="1">
      <x:c r="A26" s="21"/>
      <x:c r="B26" s="21"/>
      <x:c r="C26" s="21"/>
      <x:c r="D26" s="21"/>
      <x:c r="E26" s="21"/>
      <x:c r="F26" s="21"/>
      <x:c r="G26" s="21"/>
      <x:c r="H26" s="21"/>
      <x:c r="I26" s="21"/>
      <x:c r="J26" s="21"/>
      <x:c r="K26" s="21"/>
    </x:row>
    <x:row r="27" ht="23" customHeight="1">
      <x:c r="A27" s="3"/>
      <x:c r="B27" s="3"/>
      <x:c r="C27" s="3"/>
      <x:c r="D27" s="3"/>
      <x:c r="E27" s="3"/>
      <x:c r="F27" s="3"/>
      <x:c r="G27" s="3"/>
      <x:c r="H27" s="3"/>
      <x:c r="I27" s="3"/>
      <x:c r="J27" s="3"/>
      <x:c r="K27" s="3"/>
    </x:row>
    <x:row r="28" ht="23" customHeight="1">
      <x:c r="A28" s="3"/>
      <x:c r="B28" s="3"/>
      <x:c r="C28" s="3"/>
      <x:c r="D28" s="3"/>
      <x:c r="E28" s="3"/>
      <x:c r="F28" s="3"/>
      <x:c r="G28" s="3"/>
      <x:c r="H28" s="3"/>
      <x:c r="I28" s="3"/>
      <x:c r="J28" s="3"/>
      <x:c r="K28" s="3"/>
    </x:row>
    <x:row r="29" ht="23" customHeight="1">
      <x:c r="A29" s="3"/>
      <x:c r="B29" s="3"/>
      <x:c r="C29" s="3"/>
      <x:c r="D29" s="3"/>
      <x:c r="E29" s="3"/>
      <x:c r="F29" s="3"/>
      <x:c r="G29" s="3"/>
      <x:c r="H29" s="3"/>
      <x:c r="I29" s="3"/>
      <x:c r="J29" s="3"/>
      <x:c r="K29" s="3"/>
    </x:row>
  </x:sheetData>
  <x:mergeCells>
    <x:mergeCell ref="A1:K2"/>
    <x:mergeCell ref="A3:K4"/>
  </x:mergeCells>
  <x:dataValidations count="2">
    <x:dataValidation type="list" sqref="D7:D26">
      <x:formula1>"Not assessed,Healthy,Watch,Blocked"</x:formula1>
    </x:dataValidation>
    <x:dataValidation type="list" sqref="J7:J26">
      <x:formula1>"Research,Approved discussion,Active opportunity,Blocked,Stop"</x:formula1>
    </x:dataValidation>
  </x:dataValidations>
  <x:pageMargins left="0.7" right="0.7" top="0.75" bottom="0.75" header="0.3" footer="0.3"/>
  <x:tableParts count="1">
    <x:tablePart xmlns:r="http://schemas.openxmlformats.org/officeDocument/2006/relationships" r:id="Rde24520276bc47ca"/>
  </x:tableParts>
</x:worksheet>
</file>

<file path=xl/worksheets/sheet15.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20" hidden="0" customWidth="1"/>
    <x:col min="2" max="2" width="48" hidden="0" customWidth="1"/>
    <x:col min="3" max="3" width="27" hidden="0" customWidth="1"/>
    <x:col min="4" max="4" width="38" hidden="0" customWidth="1"/>
    <x:col min="5" max="5" width="47" hidden="0" customWidth="1"/>
    <x:col min="6" max="6" width="21" hidden="0" customWidth="1"/>
    <x:col min="7" max="7" width="24" hidden="0" customWidth="1"/>
    <x:col min="8" max="8" width="22" hidden="0" customWidth="1"/>
    <x:col min="9" max="9" width="24" hidden="0" customWidth="1"/>
  </x:cols>
  <x:sheetData>
    <x:row r="1" ht="24" customHeight="1">
      <x:c r="A1" s="7" t="str">
        <x:v>90-DAY IMPLEMENTATION BOARD</x:v>
      </x:c>
      <x:c r="B1" s="7"/>
      <x:c r="C1" s="7"/>
      <x:c r="D1" s="7"/>
      <x:c r="E1" s="7"/>
      <x:c r="F1" s="7"/>
      <x:c r="G1" s="7"/>
      <x:c r="H1" s="7"/>
      <x:c r="I1" s="7"/>
    </x:row>
    <x:row r="2" ht="24" customHeight="1">
      <x:c r="A2" s="7"/>
      <x:c r="B2" s="7"/>
      <x:c r="C2" s="7"/>
      <x:c r="D2" s="7"/>
      <x:c r="E2" s="7"/>
      <x:c r="F2" s="7"/>
      <x:c r="G2" s="7"/>
      <x:c r="H2" s="7"/>
      <x:c r="I2" s="7"/>
    </x:row>
    <x:row r="3" ht="23" customHeight="1">
      <x:c r="A3" s="11" t="str">
        <x:v>Suggested sequence, not a promised enterprise-sales deadline. Replace owners, dates and limits.</x:v>
      </x:c>
      <x:c r="B3" s="11"/>
      <x:c r="C3" s="11"/>
      <x:c r="D3" s="11"/>
      <x:c r="E3" s="11"/>
      <x:c r="F3" s="11"/>
      <x:c r="G3" s="11"/>
      <x:c r="H3" s="11"/>
      <x:c r="I3" s="11"/>
    </x:row>
    <x:row r="4" ht="23" customHeight="1">
      <x:c r="A4" s="11"/>
      <x:c r="B4" s="11"/>
      <x:c r="C4" s="11"/>
      <x:c r="D4" s="11"/>
      <x:c r="E4" s="11"/>
      <x:c r="F4" s="11"/>
      <x:c r="G4" s="11"/>
      <x:c r="H4" s="11"/>
      <x:c r="I4" s="11"/>
    </x:row>
    <x:row r="5" ht="23" customHeight="1">
      <x:c r="A5" s="3"/>
      <x:c r="B5" s="3"/>
      <x:c r="C5" s="3"/>
      <x:c r="D5" s="3"/>
      <x:c r="E5" s="3"/>
      <x:c r="F5" s="3"/>
      <x:c r="G5" s="3"/>
      <x:c r="H5" s="3"/>
      <x:c r="I5" s="3"/>
    </x:row>
    <x:row r="6" ht="35" customHeight="1">
      <x:c r="A6" s="24" t="str">
        <x:v>Phase</x:v>
      </x:c>
      <x:c r="B6" s="24" t="str">
        <x:v>Work</x:v>
      </x:c>
      <x:c r="C6" s="24" t="str">
        <x:v>Accountable owner</x:v>
      </x:c>
      <x:c r="D6" s="24" t="str">
        <x:v>Dependency</x:v>
      </x:c>
      <x:c r="E6" s="24" t="str">
        <x:v>Evidence to advance</x:v>
      </x:c>
      <x:c r="F6" s="24" t="str">
        <x:v>Due date</x:v>
      </x:c>
      <x:c r="G6" s="24" t="str">
        <x:v>Resource cap</x:v>
      </x:c>
      <x:c r="H6" s="24" t="str">
        <x:v>Status</x:v>
      </x:c>
      <x:c r="I6" s="24" t="str">
        <x:v>Next review</x:v>
      </x:c>
    </x:row>
    <x:row r="7" ht="62" customHeight="1">
      <x:c r="A7" s="21" t="str">
        <x:v>Days 1–10</x:v>
      </x:c>
      <x:c r="B7" s="21" t="str">
        <x:v>Choose one play, unit, asset and meeting rule</x:v>
      </x:c>
      <x:c r="C7" s="21"/>
      <x:c r="D7" s="21" t="str">
        <x:v>Commercial and delivery review</x:v>
      </x:c>
      <x:c r="E7" s="21" t="str">
        <x:v>Approved campaign brief</x:v>
      </x:c>
      <x:c r="F7" s="21"/>
      <x:c r="G7" s="21"/>
      <x:c r="H7" s="21" t="str">
        <x:v>Not started</x:v>
      </x:c>
      <x:c r="I7" s="21"/>
    </x:row>
    <x:row r="8" ht="62" customHeight="1">
      <x:c r="A8" s="21" t="str">
        <x:v>Days 11–25</x:v>
      </x:c>
      <x:c r="B8" s="21" t="str">
        <x:v>Research a bounded cohort and rehearse</x:v>
      </x:c>
      <x:c r="C8" s="21"/>
      <x:c r="D8" s="21" t="str">
        <x:v>Allowed route and account ownership</x:v>
      </x:c>
      <x:c r="E8" s="21" t="str">
        <x:v>Source-backed workstream briefs</x:v>
      </x:c>
      <x:c r="F8" s="21"/>
      <x:c r="G8" s="21"/>
      <x:c r="H8" s="21" t="str">
        <x:v>Not started</x:v>
      </x:c>
      <x:c r="I8" s="21"/>
    </x:row>
    <x:row r="9" ht="62" customHeight="1">
      <x:c r="A9" s="21" t="str">
        <x:v>Days 26–45</x:v>
      </x:c>
      <x:c r="B9" s="21" t="str">
        <x:v>Run approved outreach and handle replies</x:v>
      </x:c>
      <x:c r="C9" s="21"/>
      <x:c r="D9" s="21" t="str">
        <x:v>Reply owner and receiving seller</x:v>
      </x:c>
      <x:c r="E9" s="21" t="str">
        <x:v>Interest, rejection and handoff evidence</x:v>
      </x:c>
      <x:c r="F9" s="21"/>
      <x:c r="G9" s="21"/>
      <x:c r="H9" s="21" t="str">
        <x:v>Not started</x:v>
      </x:c>
      <x:c r="I9" s="21"/>
    </x:row>
    <x:row r="10" ht="62" customHeight="1">
      <x:c r="A10" s="21" t="str">
        <x:v>Days 46–65</x:v>
      </x:c>
      <x:c r="B10" s="21" t="str">
        <x:v>Repair the largest observed leak</x:v>
      </x:c>
      <x:c r="C10" s="21"/>
      <x:c r="D10" s="21" t="str">
        <x:v>Review real conversations</x:v>
      </x:c>
      <x:c r="E10" s="21" t="str">
        <x:v>One bounded change and guardrails</x:v>
      </x:c>
      <x:c r="F10" s="21"/>
      <x:c r="G10" s="21"/>
      <x:c r="H10" s="21" t="str">
        <x:v>Not started</x:v>
      </x:c>
      <x:c r="I10" s="21"/>
    </x:row>
    <x:row r="11" ht="62" customHeight="1">
      <x:c r="A11" s="21" t="str">
        <x:v>Days 66–90</x:v>
      </x:c>
      <x:c r="B11" s="21" t="str">
        <x:v>Review mature evidence, narrow or continue</x:v>
      </x:c>
      <x:c r="C11" s="21"/>
      <x:c r="D11" s="21" t="str">
        <x:v>Cohort and economics review</x:v>
      </x:c>
      <x:c r="E11" s="21" t="str">
        <x:v>Documented continue / revise / stop decision</x:v>
      </x:c>
      <x:c r="F11" s="21"/>
      <x:c r="G11" s="21"/>
      <x:c r="H11" s="21" t="str">
        <x:v>Not started</x:v>
      </x:c>
      <x:c r="I11" s="21"/>
    </x:row>
    <x:row r="12" ht="62" customHeight="1">
      <x:c r="A12" s="21"/>
      <x:c r="B12" s="21"/>
      <x:c r="C12" s="21"/>
      <x:c r="D12" s="21"/>
      <x:c r="E12" s="21"/>
      <x:c r="F12" s="21"/>
      <x:c r="G12" s="21"/>
      <x:c r="H12" s="21"/>
      <x:c r="I12" s="21"/>
    </x:row>
    <x:row r="13" ht="62" customHeight="1">
      <x:c r="A13" s="21"/>
      <x:c r="B13" s="21"/>
      <x:c r="C13" s="21"/>
      <x:c r="D13" s="21"/>
      <x:c r="E13" s="21"/>
      <x:c r="F13" s="21"/>
      <x:c r="G13" s="21"/>
      <x:c r="H13" s="21"/>
      <x:c r="I13" s="21"/>
    </x:row>
    <x:row r="14" ht="62" customHeight="1">
      <x:c r="A14" s="21"/>
      <x:c r="B14" s="21"/>
      <x:c r="C14" s="21"/>
      <x:c r="D14" s="21"/>
      <x:c r="E14" s="21"/>
      <x:c r="F14" s="21"/>
      <x:c r="G14" s="21"/>
      <x:c r="H14" s="21"/>
      <x:c r="I14" s="21"/>
    </x:row>
    <x:row r="15" ht="62" customHeight="1">
      <x:c r="A15" s="21"/>
      <x:c r="B15" s="21"/>
      <x:c r="C15" s="21"/>
      <x:c r="D15" s="21"/>
      <x:c r="E15" s="21"/>
      <x:c r="F15" s="21"/>
      <x:c r="G15" s="21"/>
      <x:c r="H15" s="21"/>
      <x:c r="I15" s="21"/>
    </x:row>
    <x:row r="16" ht="62" customHeight="1">
      <x:c r="A16" s="21"/>
      <x:c r="B16" s="21"/>
      <x:c r="C16" s="21"/>
      <x:c r="D16" s="21"/>
      <x:c r="E16" s="21"/>
      <x:c r="F16" s="21"/>
      <x:c r="G16" s="21"/>
      <x:c r="H16" s="21"/>
      <x:c r="I16" s="21"/>
    </x:row>
    <x:row r="17" ht="62" customHeight="1">
      <x:c r="A17" s="21"/>
      <x:c r="B17" s="21"/>
      <x:c r="C17" s="21"/>
      <x:c r="D17" s="21"/>
      <x:c r="E17" s="21"/>
      <x:c r="F17" s="21"/>
      <x:c r="G17" s="21"/>
      <x:c r="H17" s="21"/>
      <x:c r="I17" s="21"/>
    </x:row>
    <x:row r="18" ht="62" customHeight="1">
      <x:c r="A18" s="21"/>
      <x:c r="B18" s="21"/>
      <x:c r="C18" s="21"/>
      <x:c r="D18" s="21"/>
      <x:c r="E18" s="21"/>
      <x:c r="F18" s="21"/>
      <x:c r="G18" s="21"/>
      <x:c r="H18" s="21"/>
      <x:c r="I18" s="21"/>
    </x:row>
    <x:row r="19" ht="62" customHeight="1">
      <x:c r="A19" s="21"/>
      <x:c r="B19" s="21"/>
      <x:c r="C19" s="21"/>
      <x:c r="D19" s="21"/>
      <x:c r="E19" s="21"/>
      <x:c r="F19" s="21"/>
      <x:c r="G19" s="21"/>
      <x:c r="H19" s="21"/>
      <x:c r="I19" s="21"/>
    </x:row>
    <x:row r="20" ht="62" customHeight="1">
      <x:c r="A20" s="21"/>
      <x:c r="B20" s="21"/>
      <x:c r="C20" s="21"/>
      <x:c r="D20" s="21"/>
      <x:c r="E20" s="21"/>
      <x:c r="F20" s="21"/>
      <x:c r="G20" s="21"/>
      <x:c r="H20" s="21"/>
      <x:c r="I20" s="21"/>
    </x:row>
    <x:row r="21" ht="62" customHeight="1">
      <x:c r="A21" s="21"/>
      <x:c r="B21" s="21"/>
      <x:c r="C21" s="21"/>
      <x:c r="D21" s="21"/>
      <x:c r="E21" s="21"/>
      <x:c r="F21" s="21"/>
      <x:c r="G21" s="21"/>
      <x:c r="H21" s="21"/>
      <x:c r="I21" s="21"/>
    </x:row>
    <x:row r="22" ht="62" customHeight="1">
      <x:c r="A22" s="21"/>
      <x:c r="B22" s="21"/>
      <x:c r="C22" s="21"/>
      <x:c r="D22" s="21"/>
      <x:c r="E22" s="21"/>
      <x:c r="F22" s="21"/>
      <x:c r="G22" s="21"/>
      <x:c r="H22" s="21"/>
      <x:c r="I22" s="21"/>
    </x:row>
    <x:row r="23" ht="62" customHeight="1">
      <x:c r="A23" s="21"/>
      <x:c r="B23" s="21"/>
      <x:c r="C23" s="21"/>
      <x:c r="D23" s="21"/>
      <x:c r="E23" s="21"/>
      <x:c r="F23" s="21"/>
      <x:c r="G23" s="21"/>
      <x:c r="H23" s="21"/>
      <x:c r="I23" s="21"/>
    </x:row>
    <x:row r="24" ht="62" customHeight="1">
      <x:c r="A24" s="21"/>
      <x:c r="B24" s="21"/>
      <x:c r="C24" s="21"/>
      <x:c r="D24" s="21"/>
      <x:c r="E24" s="21"/>
      <x:c r="F24" s="21"/>
      <x:c r="G24" s="21"/>
      <x:c r="H24" s="21"/>
      <x:c r="I24" s="21"/>
    </x:row>
    <x:row r="25" ht="62" customHeight="1">
      <x:c r="A25" s="21"/>
      <x:c r="B25" s="21"/>
      <x:c r="C25" s="21"/>
      <x:c r="D25" s="21"/>
      <x:c r="E25" s="21"/>
      <x:c r="F25" s="21"/>
      <x:c r="G25" s="21"/>
      <x:c r="H25" s="21"/>
      <x:c r="I25" s="21"/>
    </x:row>
    <x:row r="26" ht="62" customHeight="1">
      <x:c r="A26" s="21"/>
      <x:c r="B26" s="21"/>
      <x:c r="C26" s="21"/>
      <x:c r="D26" s="21"/>
      <x:c r="E26" s="21"/>
      <x:c r="F26" s="21"/>
      <x:c r="G26" s="21"/>
      <x:c r="H26" s="21"/>
      <x:c r="I26" s="21"/>
    </x:row>
    <x:row r="27" ht="23" customHeight="1">
      <x:c r="A27" s="3"/>
      <x:c r="B27" s="3"/>
      <x:c r="C27" s="3"/>
      <x:c r="D27" s="3"/>
      <x:c r="E27" s="3"/>
      <x:c r="F27" s="3"/>
      <x:c r="G27" s="3"/>
      <x:c r="H27" s="3"/>
      <x:c r="I27" s="3"/>
    </x:row>
    <x:row r="28" ht="23" customHeight="1">
      <x:c r="A28" s="3"/>
      <x:c r="B28" s="3"/>
      <x:c r="C28" s="3"/>
      <x:c r="D28" s="3"/>
      <x:c r="E28" s="3"/>
      <x:c r="F28" s="3"/>
      <x:c r="G28" s="3"/>
      <x:c r="H28" s="3"/>
      <x:c r="I28" s="3"/>
    </x:row>
    <x:row r="29" ht="23" customHeight="1">
      <x:c r="A29" s="3"/>
      <x:c r="B29" s="3"/>
      <x:c r="C29" s="3"/>
      <x:c r="D29" s="3"/>
      <x:c r="E29" s="3"/>
      <x:c r="F29" s="3"/>
      <x:c r="G29" s="3"/>
      <x:c r="H29" s="3"/>
      <x:c r="I29" s="3"/>
    </x:row>
  </x:sheetData>
  <x:mergeCells>
    <x:mergeCell ref="A1:I2"/>
    <x:mergeCell ref="A3:I4"/>
  </x:mergeCells>
  <x:dataValidations count="1">
    <x:dataValidation type="list" sqref="H7:H26">
      <x:formula1>"Not started,In progress,Blocked,Done,Stopped"</x:formula1>
    </x:dataValidation>
  </x:dataValidations>
  <x:pageMargins left="0.7" right="0.7" top="0.75" bottom="0.75" header="0.3" footer="0.3"/>
  <x:tableParts count="1">
    <x:tablePart xmlns:r="http://schemas.openxmlformats.org/officeDocument/2006/relationships" r:id="R640435dc3e6d4fc9"/>
  </x:tableParts>
</x:worksheet>
</file>

<file path=xl/worksheets/sheet16.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12" hidden="0" customWidth="1"/>
    <x:col min="2" max="2" width="35" hidden="0" customWidth="1"/>
    <x:col min="3" max="3" width="55" hidden="0" customWidth="1"/>
    <x:col min="4" max="4" width="75" hidden="0" customWidth="1"/>
    <x:col min="5" max="5" width="65" hidden="0" customWidth="1"/>
  </x:cols>
  <x:sheetData>
    <x:row r="1" ht="24" customHeight="1">
      <x:c r="A1" s="7" t="str">
        <x:v>PUBLIC REFERENCE REGISTER</x:v>
      </x:c>
      <x:c r="B1" s="7"/>
      <x:c r="C1" s="7"/>
      <x:c r="D1" s="7"/>
      <x:c r="E1" s="7"/>
    </x:row>
    <x:row r="2" ht="24" customHeight="1">
      <x:c r="A2" s="7"/>
      <x:c r="B2" s="7"/>
      <x:c r="C2" s="7"/>
      <x:c r="D2" s="7"/>
      <x:c r="E2" s="7"/>
    </x:row>
    <x:row r="3" ht="23" customHeight="1">
      <x:c r="A3" s="11" t="str">
        <x:v>Checked 13 October 2026. Sources support context, not results. Recheck applicability and current requirements.</x:v>
      </x:c>
      <x:c r="B3" s="11"/>
      <x:c r="C3" s="11"/>
      <x:c r="D3" s="11"/>
      <x:c r="E3" s="11"/>
    </x:row>
    <x:row r="4" ht="23" customHeight="1">
      <x:c r="A4" s="11"/>
      <x:c r="B4" s="11"/>
      <x:c r="C4" s="11"/>
      <x:c r="D4" s="11"/>
      <x:c r="E4" s="11"/>
    </x:row>
    <x:row r="5" ht="23" customHeight="1">
      <x:c r="A5" s="3"/>
      <x:c r="B5" s="3"/>
      <x:c r="C5" s="3"/>
      <x:c r="D5" s="3"/>
      <x:c r="E5" s="3"/>
    </x:row>
    <x:row r="6" ht="35" customHeight="1">
      <x:c r="A6" s="24" t="str">
        <x:v>ID</x:v>
      </x:c>
      <x:c r="B6" s="24" t="str">
        <x:v>Publisher</x:v>
      </x:c>
      <x:c r="C6" s="24" t="str">
        <x:v>Reference</x:v>
      </x:c>
      <x:c r="D6" s="24" t="str">
        <x:v>URL</x:v>
      </x:c>
      <x:c r="E6" s="24" t="str">
        <x:v>Use and limitation</x:v>
      </x:c>
    </x:row>
    <x:row r="7" ht="55" customHeight="1">
      <x:c r="A7" s="31" t="str">
        <x:v>S1</x:v>
      </x:c>
      <x:c r="B7" s="31" t="str">
        <x:v>NIST</x:v>
      </x:c>
      <x:c r="C7" s="31" t="str">
        <x:v>AI Risk Management Framework</x:v>
      </x:c>
      <x:c r="D7" s="34" t="str">
        <x:v>https://www.nist.gov/itl/ai-risk-management-framework</x:v>
      </x:c>
      <x:c r="E7" s="31" t="str">
        <x:v>Voluntary risk-management context; not certification or a compliance guarantee.</x:v>
      </x:c>
    </x:row>
    <x:row r="8" ht="55" customHeight="1">
      <x:c r="A8" s="31" t="str">
        <x:v>S2</x:v>
      </x:c>
      <x:c r="B8" s="31" t="str">
        <x:v>NIST</x:v>
      </x:c>
      <x:c r="C8" s="31" t="str">
        <x:v>Generative Artificial Intelligence Profile, NIST AI 600-1</x:v>
      </x:c>
      <x:c r="D8" s="34" t="str">
        <x:v>https://nvlpubs.nist.gov/nistpubs/ai/NIST.AI.600-1.pdf</x:v>
      </x:c>
      <x:c r="E8" s="31" t="str">
        <x:v>July 2024 publication. Lifecycle, evaluation and third-party-component risk context.</x:v>
      </x:c>
    </x:row>
    <x:row r="9" ht="55" customHeight="1">
      <x:c r="A9" s="31" t="str">
        <x:v>S3</x:v>
      </x:c>
      <x:c r="B9" s="31" t="str">
        <x:v>OWASP</x:v>
      </x:c>
      <x:c r="C9" s="31" t="str">
        <x:v>LLM01:2025 Prompt Injection</x:v>
      </x:c>
      <x:c r="D9" s="34" t="str">
        <x:v>https://genai.owasp.org/llmrisk/llm01-prompt-injection/</x:v>
      </x:c>
      <x:c r="E9" s="31" t="str">
        <x:v>Untrusted input and application-permission risk context.</x:v>
      </x:c>
    </x:row>
    <x:row r="10" ht="55" customHeight="1">
      <x:c r="A10" s="31" t="str">
        <x:v>S4</x:v>
      </x:c>
      <x:c r="B10" s="31" t="str">
        <x:v>Financial Conduct Authority</x:v>
      </x:c>
      <x:c r="C10" s="31" t="str">
        <x:v>Outsourcing and operational resilience</x:v>
      </x:c>
      <x:c r="D10" s="34" t="str">
        <x:v>https://www.fca.org.uk/firms/outsourcing-and-operational-resilience</x:v>
      </x:c>
      <x:c r="E10" s="31" t="str">
        <x:v>UK financial-services scope and retained accountability; check applicability.</x:v>
      </x:c>
    </x:row>
    <x:row r="11" ht="55" customHeight="1">
      <x:c r="A11" s="31" t="str">
        <x:v>S5</x:v>
      </x:c>
      <x:c r="B11" s="31" t="str">
        <x:v>US Department of Health and Human Services</x:v>
      </x:c>
      <x:c r="C11" s="31" t="str">
        <x:v>Business Associates</x:v>
      </x:c>
      <x:c r="D11" s="34" t="str">
        <x:v>https://www.hhs.gov/hipaa/for-professionals/privacy/guidance/business-associates/index.html</x:v>
      </x:c>
      <x:c r="E11" s="31" t="str">
        <x:v>Business-associate status and written safeguards involving protected health information.</x:v>
      </x:c>
    </x:row>
    <x:row r="12" ht="55" customHeight="1">
      <x:c r="A12" s="31" t="str">
        <x:v>S6</x:v>
      </x:c>
      <x:c r="B12" s="31" t="str">
        <x:v>Information Commissioner's Office</x:v>
      </x:c>
      <x:c r="C12" s="31" t="str">
        <x:v>Business-to-business marketing</x:v>
      </x:c>
      <x:c r="D12" s="34" t="str">
        <x:v>https://ico.org.uk/for-organisations/direct-marketing-and-privacy-and-electronic-communications/business-to-business-marketing/</x:v>
      </x:c>
      <x:c r="E12" s="31" t="str">
        <x:v>UK corporate versus individual subscribers; personal-data requirements still matter.</x:v>
      </x:c>
    </x:row>
    <x:row r="13" ht="55" customHeight="1">
      <x:c r="A13" s="31" t="str">
        <x:v>S7</x:v>
      </x:c>
      <x:c r="B13" s="31" t="str">
        <x:v>US Federal Trade Commission</x:v>
      </x:c>
      <x:c r="C13" s="31" t="str">
        <x:v>CAN-SPAM Act: A Compliance Guide for Business</x:v>
      </x:c>
      <x:c r="D13" s="34" t="str">
        <x:v>https://www.ftc.gov/business-guidance/resources/can-spam-act-compliance-guide-business</x:v>
      </x:c>
      <x:c r="E13" s="31" t="str">
        <x:v>US commercial email requirements; B2B email is not exempt.</x:v>
      </x:c>
    </x:row>
    <x:row r="14" ht="55" customHeight="1">
      <x:c r="A14" s="31" t="str">
        <x:v>S8</x:v>
      </x:c>
      <x:c r="B14" s="31" t="str">
        <x:v>Australian Communications and Media Authority</x:v>
      </x:c>
      <x:c r="C14" s="31" t="str">
        <x:v>Avoid sending spam</x:v>
      </x:c>
      <x:c r="D14" s="34" t="str">
        <x:v>https://www.acma.gov.au/avoid-sending-spam</x:v>
      </x:c>
      <x:c r="E14" s="31" t="str">
        <x:v>Australian consent, identification and unsubscribe requirements.</x:v>
      </x:c>
    </x:row>
    <x:row r="15" ht="55" customHeight="1">
      <x:c r="A15" s="31" t="str">
        <x:v>S9</x:v>
      </x:c>
      <x:c r="B15" s="31" t="str">
        <x:v>Google</x:v>
      </x:c>
      <x:c r="C15" s="31" t="str">
        <x:v>Email sender guidelines</x:v>
      </x:c>
      <x:c r="D15" s="34" t="str">
        <x:v>https://support.google.com/mail/answer/81126?hl=en</x:v>
      </x:c>
      <x:c r="E15" s="31" t="str">
        <x:v>Technical sender requirements do not confer permission to market.</x:v>
      </x:c>
    </x:row>
    <x:row r="16" ht="55" customHeight="1">
      <x:c r="A16" s="31" t="str">
        <x:v>S10</x:v>
      </x:c>
      <x:c r="B16" s="31" t="str">
        <x:v>Amazon Web Services</x:v>
      </x:c>
      <x:c r="C16" s="31" t="str">
        <x:v>Amazon Connect metric definitions</x:v>
      </x:c>
      <x:c r="D16" s="34" t="str">
        <x:v>https://docs.aws.amazon.com/connect/latest/adminguide/metrics-definitions.html</x:v>
      </x:c>
      <x:c r="E16" s="31" t="str">
        <x:v>Platform-specific contact and timing definitions; verify actual denominators.</x:v>
      </x:c>
    </x:row>
    <x:row r="17" ht="55" customHeight="1">
      <x:c r="A17" s="31" t="str">
        <x:v>S11</x:v>
      </x:c>
      <x:c r="B17" s="31" t="str">
        <x:v>Microsoft</x:v>
      </x:c>
      <x:c r="C17" s="31" t="str">
        <x:v>Co-sell with Microsoft sales teams and partners overview</x:v>
      </x:c>
      <x:c r="D17" s="34" t="str">
        <x:v>https://learn.microsoft.com/en-us/partner-center/referrals/co-sell-overview</x:v>
      </x:c>
      <x:c r="E17" s="31" t="str">
        <x:v>Partner collaboration and programme eligibility are distinct; do not imply funding.</x:v>
      </x:c>
    </x:row>
    <x:row r="18" ht="23" customHeight="1">
      <x:c r="A18" s="3"/>
      <x:c r="B18" s="3"/>
      <x:c r="C18" s="3"/>
      <x:c r="D18" s="3"/>
      <x:c r="E18" s="3"/>
    </x:row>
    <x:row r="19" ht="23" customHeight="1">
      <x:c r="A19" s="3"/>
      <x:c r="B19" s="3"/>
      <x:c r="C19" s="3"/>
      <x:c r="D19" s="3"/>
      <x:c r="E19" s="3"/>
    </x:row>
    <x:row r="20" ht="23" customHeight="1">
      <x:c r="A20" s="3"/>
      <x:c r="B20" s="3"/>
      <x:c r="C20" s="3"/>
      <x:c r="D20" s="3"/>
      <x:c r="E20" s="3"/>
    </x:row>
  </x:sheetData>
  <x:mergeCells>
    <x:mergeCell ref="A1:E2"/>
    <x:mergeCell ref="A3:E4"/>
  </x:mergeCells>
  <x:pageMargins left="0.7" right="0.7" top="0.75" bottom="0.75" header="0.3" footer="0.3"/>
  <x:tableParts count="1">
    <x:tablePart xmlns:r="http://schemas.openxmlformats.org/officeDocument/2006/relationships" r:id="R32bfed927c544b0b"/>
  </x:tableParts>
</x:worksheet>
</file>